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crutini sezioni" sheetId="1" r:id="rId1"/>
    <sheet name="Scrutini definitivi" sheetId="2" r:id="rId2"/>
    <sheet name="scelta" sheetId="3" state="hidden" r:id="rId3"/>
  </sheets>
  <externalReferences>
    <externalReference r:id="rId6"/>
  </externalReferences>
  <definedNames>
    <definedName name="_xlnm.Print_Area" localSheetId="1">'Scrutini definitivi'!$A$1:$J$39</definedName>
    <definedName name="codcom">'scelta'!$A$10:$A$23</definedName>
    <definedName name="comscelto" localSheetId="2">'scelta'!$A$6</definedName>
    <definedName name="comscelto">'[1]scelta'!$A$6</definedName>
    <definedName name="descom">'scelta'!$B$10:$B$23</definedName>
    <definedName name="sezcom">'scelta'!$C$10:$C$23</definedName>
  </definedNames>
  <calcPr fullCalcOnLoad="1"/>
</workbook>
</file>

<file path=xl/sharedStrings.xml><?xml version="1.0" encoding="utf-8"?>
<sst xmlns="http://schemas.openxmlformats.org/spreadsheetml/2006/main" count="286" uniqueCount="273">
  <si>
    <t>Sezione</t>
  </si>
  <si>
    <t>VOTANTI</t>
  </si>
  <si>
    <t>Maschi</t>
  </si>
  <si>
    <t>Femmine</t>
  </si>
  <si>
    <t>Totale</t>
  </si>
  <si>
    <t>SCHEDE</t>
  </si>
  <si>
    <t>BIANCHE</t>
  </si>
  <si>
    <t>NULLE</t>
  </si>
  <si>
    <t>CONTESTATE</t>
  </si>
  <si>
    <t>TOTALE GENERALE</t>
  </si>
  <si>
    <t>PREFETTURA DI REGGIO CALABRIA</t>
  </si>
  <si>
    <t>Codice Comune</t>
  </si>
  <si>
    <t>_____</t>
  </si>
  <si>
    <t>Sezioni scrutinate</t>
  </si>
  <si>
    <t>SU</t>
  </si>
  <si>
    <t>voti validi</t>
  </si>
  <si>
    <t>Il Popolo della Libertà</t>
  </si>
  <si>
    <t>Partito Comunista dei Lavoratori</t>
  </si>
  <si>
    <t>Partito Democratico</t>
  </si>
  <si>
    <t>Votanti</t>
  </si>
  <si>
    <t>dati  per file csv:</t>
  </si>
  <si>
    <t>codice comune</t>
  </si>
  <si>
    <t>denominazione esatta comune in maiuscolo</t>
  </si>
  <si>
    <t xml:space="preserve"> &lt;---scelto</t>
  </si>
  <si>
    <t>CODCOMUNE</t>
  </si>
  <si>
    <t>DESCCOMUNE</t>
  </si>
  <si>
    <t>SEZCOM</t>
  </si>
  <si>
    <t>COLLEGIO</t>
  </si>
  <si>
    <t>______________________________</t>
  </si>
  <si>
    <t>0010</t>
  </si>
  <si>
    <t>Africo</t>
  </si>
  <si>
    <t>0020</t>
  </si>
  <si>
    <t>Agnana Calabra</t>
  </si>
  <si>
    <t>0030</t>
  </si>
  <si>
    <t>Anoia</t>
  </si>
  <si>
    <t>0040</t>
  </si>
  <si>
    <t>Antonimina</t>
  </si>
  <si>
    <t>0050</t>
  </si>
  <si>
    <t>Ardore</t>
  </si>
  <si>
    <t>0060</t>
  </si>
  <si>
    <t>Bagaladi</t>
  </si>
  <si>
    <t>0070</t>
  </si>
  <si>
    <t>Bagnara Calabra</t>
  </si>
  <si>
    <t>0080</t>
  </si>
  <si>
    <t>Benestare</t>
  </si>
  <si>
    <t>0090</t>
  </si>
  <si>
    <t>Bianco</t>
  </si>
  <si>
    <t>0100</t>
  </si>
  <si>
    <t>Bivongi</t>
  </si>
  <si>
    <t>0110</t>
  </si>
  <si>
    <t>Bova</t>
  </si>
  <si>
    <t>0120</t>
  </si>
  <si>
    <t>Bovalino</t>
  </si>
  <si>
    <t>0130</t>
  </si>
  <si>
    <t>Bova Marina</t>
  </si>
  <si>
    <t>0140</t>
  </si>
  <si>
    <t>Brancaleone</t>
  </si>
  <si>
    <t>0150</t>
  </si>
  <si>
    <t>Bruzzano Zeffirio</t>
  </si>
  <si>
    <t>0160</t>
  </si>
  <si>
    <t>Calanna</t>
  </si>
  <si>
    <t>0170</t>
  </si>
  <si>
    <t>Camini</t>
  </si>
  <si>
    <t>0180</t>
  </si>
  <si>
    <t>Campo Calabro</t>
  </si>
  <si>
    <t>0190</t>
  </si>
  <si>
    <t>Candidoni</t>
  </si>
  <si>
    <t>0200</t>
  </si>
  <si>
    <t>Canolo</t>
  </si>
  <si>
    <t>0210</t>
  </si>
  <si>
    <t>Caraffa del Bianco</t>
  </si>
  <si>
    <t>0220</t>
  </si>
  <si>
    <t>Cardeto</t>
  </si>
  <si>
    <t>0230</t>
  </si>
  <si>
    <t>Careri</t>
  </si>
  <si>
    <t>0240</t>
  </si>
  <si>
    <t>Casignana</t>
  </si>
  <si>
    <t>0250</t>
  </si>
  <si>
    <t>Caulonia</t>
  </si>
  <si>
    <t>0260</t>
  </si>
  <si>
    <t>Ciminà</t>
  </si>
  <si>
    <t>0270</t>
  </si>
  <si>
    <t>Cinquefrondi</t>
  </si>
  <si>
    <t>0280</t>
  </si>
  <si>
    <t>Cittanova</t>
  </si>
  <si>
    <t>0290</t>
  </si>
  <si>
    <t>Condofuri</t>
  </si>
  <si>
    <t>0300</t>
  </si>
  <si>
    <t>Cosoleto</t>
  </si>
  <si>
    <t>0310</t>
  </si>
  <si>
    <t>Delianuova</t>
  </si>
  <si>
    <t>0320</t>
  </si>
  <si>
    <t>Feroleto della Chiesa</t>
  </si>
  <si>
    <t>0330</t>
  </si>
  <si>
    <t>Ferruzzano</t>
  </si>
  <si>
    <t>0340</t>
  </si>
  <si>
    <t>Fiumara</t>
  </si>
  <si>
    <t>0350</t>
  </si>
  <si>
    <t>Galatro</t>
  </si>
  <si>
    <t>0360</t>
  </si>
  <si>
    <t>Gerace</t>
  </si>
  <si>
    <t>0370</t>
  </si>
  <si>
    <t>Giffone</t>
  </si>
  <si>
    <t>0380</t>
  </si>
  <si>
    <t>Gioia Tauro</t>
  </si>
  <si>
    <t>0390</t>
  </si>
  <si>
    <t>Gioiosa Ionica</t>
  </si>
  <si>
    <t>0400</t>
  </si>
  <si>
    <t>Grotteria</t>
  </si>
  <si>
    <t>0410</t>
  </si>
  <si>
    <t>Laganadi</t>
  </si>
  <si>
    <t>0420</t>
  </si>
  <si>
    <t>Laureana di Borrello</t>
  </si>
  <si>
    <t>0430</t>
  </si>
  <si>
    <t>Locri</t>
  </si>
  <si>
    <t>0440</t>
  </si>
  <si>
    <t>Mammola</t>
  </si>
  <si>
    <t>0450</t>
  </si>
  <si>
    <t>Marina di Gioiosa Ionica</t>
  </si>
  <si>
    <t>0460</t>
  </si>
  <si>
    <t>Maropati</t>
  </si>
  <si>
    <t>0470</t>
  </si>
  <si>
    <t>Martone</t>
  </si>
  <si>
    <t>0480</t>
  </si>
  <si>
    <t>Melicuccà</t>
  </si>
  <si>
    <t>0490</t>
  </si>
  <si>
    <t>Melicucco</t>
  </si>
  <si>
    <t>0500</t>
  </si>
  <si>
    <t>Melito di Porto Salvo</t>
  </si>
  <si>
    <t>0510</t>
  </si>
  <si>
    <t>Molochio</t>
  </si>
  <si>
    <t>0520</t>
  </si>
  <si>
    <t>Monasterace</t>
  </si>
  <si>
    <t>0530</t>
  </si>
  <si>
    <t>Montebello Ionico</t>
  </si>
  <si>
    <t>0540</t>
  </si>
  <si>
    <t>Motta S. Giovanni</t>
  </si>
  <si>
    <t>0550</t>
  </si>
  <si>
    <t>Oppido Mamertina</t>
  </si>
  <si>
    <t>0560</t>
  </si>
  <si>
    <t>Palizzi</t>
  </si>
  <si>
    <t>0570</t>
  </si>
  <si>
    <t>Palmi</t>
  </si>
  <si>
    <t>0580</t>
  </si>
  <si>
    <t>Pazzano</t>
  </si>
  <si>
    <t>0590</t>
  </si>
  <si>
    <t>Placanica</t>
  </si>
  <si>
    <t>0600</t>
  </si>
  <si>
    <t>Platì</t>
  </si>
  <si>
    <t>0610</t>
  </si>
  <si>
    <t>Polistena</t>
  </si>
  <si>
    <t>0620</t>
  </si>
  <si>
    <t>Portigliola</t>
  </si>
  <si>
    <t>0630</t>
  </si>
  <si>
    <t>0640</t>
  </si>
  <si>
    <t>Riace</t>
  </si>
  <si>
    <t>0650</t>
  </si>
  <si>
    <t>Rizziconi</t>
  </si>
  <si>
    <t>0660</t>
  </si>
  <si>
    <t>Roccaforte del Greco</t>
  </si>
  <si>
    <t>0670</t>
  </si>
  <si>
    <t>Roccella Ionica</t>
  </si>
  <si>
    <t>0680</t>
  </si>
  <si>
    <t>Roghudi</t>
  </si>
  <si>
    <t>0690</t>
  </si>
  <si>
    <t>Rosarno</t>
  </si>
  <si>
    <t>0700</t>
  </si>
  <si>
    <t>Samo</t>
  </si>
  <si>
    <t>0710</t>
  </si>
  <si>
    <t>San Ferdinando</t>
  </si>
  <si>
    <t>0720</t>
  </si>
  <si>
    <t>San Giorgio Morgeto</t>
  </si>
  <si>
    <t>0730</t>
  </si>
  <si>
    <t>San Giovanni di Gerace</t>
  </si>
  <si>
    <t>0740</t>
  </si>
  <si>
    <t>San Lorenzo</t>
  </si>
  <si>
    <t>0750</t>
  </si>
  <si>
    <t>San Luca</t>
  </si>
  <si>
    <t>0760</t>
  </si>
  <si>
    <t>San Pietro di Caridà</t>
  </si>
  <si>
    <t>0770</t>
  </si>
  <si>
    <t>San Procopio</t>
  </si>
  <si>
    <t>0780</t>
  </si>
  <si>
    <t>San Roberto</t>
  </si>
  <si>
    <t>0790</t>
  </si>
  <si>
    <t>Santa Cristina d'Aspromonte</t>
  </si>
  <si>
    <t>0800</t>
  </si>
  <si>
    <t>Sant'Agata del Bianco</t>
  </si>
  <si>
    <t>0810</t>
  </si>
  <si>
    <t>Sant'Alessio in Aspromonte</t>
  </si>
  <si>
    <t>0820</t>
  </si>
  <si>
    <t>Sant'Eufemia in Aspromonte</t>
  </si>
  <si>
    <t>0830</t>
  </si>
  <si>
    <t>Sant'Ilario dello Ionio</t>
  </si>
  <si>
    <t>0840</t>
  </si>
  <si>
    <t>Santo Stefano in Aspromonte</t>
  </si>
  <si>
    <t>0850</t>
  </si>
  <si>
    <t>Scido</t>
  </si>
  <si>
    <t>0860</t>
  </si>
  <si>
    <t>Scilla</t>
  </si>
  <si>
    <t>0870</t>
  </si>
  <si>
    <t>Seminara</t>
  </si>
  <si>
    <t>0880</t>
  </si>
  <si>
    <t>Serrata</t>
  </si>
  <si>
    <t>0890</t>
  </si>
  <si>
    <t>Siderno</t>
  </si>
  <si>
    <t>0900</t>
  </si>
  <si>
    <t>Sinopoli</t>
  </si>
  <si>
    <t>0910</t>
  </si>
  <si>
    <t>Staiti</t>
  </si>
  <si>
    <t>0920</t>
  </si>
  <si>
    <t>Stignano</t>
  </si>
  <si>
    <t>0930</t>
  </si>
  <si>
    <t>Stilo</t>
  </si>
  <si>
    <t>0940</t>
  </si>
  <si>
    <t>Taurianova</t>
  </si>
  <si>
    <t>0950</t>
  </si>
  <si>
    <t>Terranova Sappo Minulio</t>
  </si>
  <si>
    <t>0960</t>
  </si>
  <si>
    <t>Varapodio</t>
  </si>
  <si>
    <t>0970</t>
  </si>
  <si>
    <t>Villa San Giovanni</t>
  </si>
  <si>
    <t xml:space="preserve">Comune di </t>
  </si>
  <si>
    <t>LISTE CAMERA DEI DEPUTATI</t>
  </si>
  <si>
    <t>Movimento 5 Stelle</t>
  </si>
  <si>
    <t>Scelta Civica</t>
  </si>
  <si>
    <t>Unione Democratici Cristiani e Democratici di Centro</t>
  </si>
  <si>
    <t>Rivoluzione Civile</t>
  </si>
  <si>
    <t>Centro Democratico</t>
  </si>
  <si>
    <t>Forza Nuova</t>
  </si>
  <si>
    <t>Fare per fermare il declino</t>
  </si>
  <si>
    <t>Io amo l'Italia</t>
  </si>
  <si>
    <t>La Destra</t>
  </si>
  <si>
    <t>Lega Nord</t>
  </si>
  <si>
    <t>Intesa Popolare</t>
  </si>
  <si>
    <t>Grande Sud - MPA</t>
  </si>
  <si>
    <t>Casapound Italia</t>
  </si>
  <si>
    <t>Riformisti Italiani</t>
  </si>
  <si>
    <t>Liberali per l'Italia - PLI</t>
  </si>
  <si>
    <t>Movimento Sociale Fiamma Tricolore</t>
  </si>
  <si>
    <t>Amnistia Giustizia e Libertà</t>
  </si>
  <si>
    <t xml:space="preserve">TOTALE VOTI VALIDI </t>
  </si>
  <si>
    <t xml:space="preserve">A) Totale voti validi </t>
  </si>
  <si>
    <t>B) Schede bianche</t>
  </si>
  <si>
    <t>C) Schede nulle</t>
  </si>
  <si>
    <t>D) Schede contestate e non assegnate</t>
  </si>
  <si>
    <t>Totale Generale (A+B+C+D)</t>
  </si>
  <si>
    <t>Reggio di Calabria</t>
  </si>
  <si>
    <t>COMUNICAZIONE N. 11 - SCRUTINI DEFINITIVI</t>
  </si>
  <si>
    <t>ELEZIONE CAMERA DEI DEPUTATI 2013 -VOTI VALIDI ALLE LISTE SEGUENDO L'ORDINE DEL MANIFESTO</t>
  </si>
  <si>
    <t xml:space="preserve">Futuro e Libertà per l'Italia </t>
  </si>
  <si>
    <t>Sinistra Ecologia Libertà</t>
  </si>
  <si>
    <t>Moderati Italiani in Rivoluzione</t>
  </si>
  <si>
    <t xml:space="preserve">Fratelli d'Italia </t>
  </si>
  <si>
    <t>5 Stelle</t>
  </si>
  <si>
    <t>Scelta civica</t>
  </si>
  <si>
    <t>UDC</t>
  </si>
  <si>
    <t>FLI</t>
  </si>
  <si>
    <t>PCL</t>
  </si>
  <si>
    <t>Riv. Civ.</t>
  </si>
  <si>
    <t>SEL</t>
  </si>
  <si>
    <t>Centro Dem.</t>
  </si>
  <si>
    <t>PD</t>
  </si>
  <si>
    <t>Fare</t>
  </si>
  <si>
    <t>MIR</t>
  </si>
  <si>
    <t>PDL</t>
  </si>
  <si>
    <t>Fratelli d'Italia</t>
  </si>
  <si>
    <t>PLI</t>
  </si>
  <si>
    <t>Fiamma Tricolore</t>
  </si>
  <si>
    <t>Amnistia Giustizia Libertà</t>
  </si>
  <si>
    <t>TRASMETTE</t>
  </si>
  <si>
    <t>ORE</t>
  </si>
  <si>
    <t>GALATRO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</si>
</sst>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0.0"/>
    <numFmt numFmtId="189" formatCode="000"/>
    <numFmt numFmtId="190" formatCode="&quot; su &quot;0"/>
    <numFmt numFmtId="191" formatCode="#,###;#,###;;"/>
    <numFmt numFmtId="192" formatCode="#,###;#,###;"/>
    <numFmt numFmtId="193" formatCode="&quot;€&quot;#,##0;\-&quot;€&quot;#,##0"/>
    <numFmt numFmtId="194" formatCode="&quot;€&quot;#,##0;[Red]\-&quot;€&quot;#,##0"/>
    <numFmt numFmtId="195" formatCode="&quot;€&quot;#,##0.00;\-&quot;€&quot;#,##0.00"/>
    <numFmt numFmtId="196" formatCode="&quot;€&quot;#,##0.00;[Red]\-&quot;€&quot;#,##0.00"/>
    <numFmt numFmtId="197" formatCode="_-&quot;€&quot;* #,##0_-;\-&quot;€&quot;* #,##0_-;_-&quot;€&quot;* &quot;-&quot;_-;_-@_-"/>
    <numFmt numFmtId="198" formatCode="_-&quot;€&quot;* #,##0.00_-;\-&quot;€&quot;* #,##0.00_-;_-&quot;€&quot;* &quot;-&quot;??_-;_-@_-"/>
    <numFmt numFmtId="199" formatCode="h\.mm\.ss"/>
    <numFmt numFmtId="200" formatCode="[$-410]dddd\ d\ mmmm\ yyyy"/>
    <numFmt numFmtId="201" formatCode="#,##0;[Red]#,##0"/>
    <numFmt numFmtId="202" formatCode="#,##0.0"/>
    <numFmt numFmtId="203" formatCode="#,##0.000"/>
    <numFmt numFmtId="20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2"/>
      <name val="Arial"/>
      <family val="0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189" fontId="0" fillId="0" borderId="1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" fontId="9" fillId="0" borderId="1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190" fontId="10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3" fontId="16" fillId="0" borderId="0" xfId="0" applyNumberFormat="1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0" fillId="0" borderId="21" xfId="45" applyNumberFormat="1" applyFont="1" applyBorder="1" applyAlignment="1" applyProtection="1">
      <alignment vertical="center"/>
      <protection locked="0"/>
    </xf>
    <xf numFmtId="3" fontId="0" fillId="0" borderId="22" xfId="45" applyNumberFormat="1" applyFont="1" applyBorder="1" applyAlignment="1" applyProtection="1">
      <alignment vertical="center"/>
      <protection locked="0"/>
    </xf>
    <xf numFmtId="3" fontId="0" fillId="0" borderId="23" xfId="45" applyNumberFormat="1" applyFont="1" applyBorder="1" applyAlignment="1">
      <alignment vertical="center"/>
    </xf>
    <xf numFmtId="3" fontId="0" fillId="0" borderId="24" xfId="45" applyNumberFormat="1" applyFont="1" applyBorder="1" applyAlignment="1" applyProtection="1">
      <alignment vertical="center"/>
      <protection locked="0"/>
    </xf>
    <xf numFmtId="3" fontId="0" fillId="0" borderId="25" xfId="45" applyNumberFormat="1" applyFont="1" applyBorder="1" applyAlignment="1" applyProtection="1">
      <alignment vertical="center"/>
      <protection locked="0"/>
    </xf>
    <xf numFmtId="3" fontId="0" fillId="0" borderId="26" xfId="45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horizontal="center" vertical="center"/>
    </xf>
    <xf numFmtId="3" fontId="0" fillId="0" borderId="29" xfId="45" applyNumberFormat="1" applyFont="1" applyBorder="1" applyAlignment="1" applyProtection="1">
      <alignment vertical="center"/>
      <protection locked="0"/>
    </xf>
    <xf numFmtId="3" fontId="0" fillId="0" borderId="10" xfId="45" applyNumberFormat="1" applyFont="1" applyBorder="1" applyAlignment="1" applyProtection="1">
      <alignment vertical="center"/>
      <protection locked="0"/>
    </xf>
    <xf numFmtId="3" fontId="0" fillId="0" borderId="30" xfId="45" applyNumberFormat="1" applyFont="1" applyBorder="1" applyAlignment="1">
      <alignment vertical="center"/>
    </xf>
    <xf numFmtId="3" fontId="0" fillId="0" borderId="31" xfId="45" applyNumberFormat="1" applyFont="1" applyBorder="1" applyAlignment="1" applyProtection="1">
      <alignment vertical="center"/>
      <protection locked="0"/>
    </xf>
    <xf numFmtId="3" fontId="0" fillId="0" borderId="32" xfId="45" applyNumberFormat="1" applyFont="1" applyBorder="1" applyAlignment="1" applyProtection="1">
      <alignment vertical="center"/>
      <protection locked="0"/>
    </xf>
    <xf numFmtId="3" fontId="0" fillId="0" borderId="33" xfId="45" applyNumberFormat="1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horizontal="center" vertical="center"/>
    </xf>
    <xf numFmtId="3" fontId="0" fillId="0" borderId="35" xfId="45" applyNumberFormat="1" applyFont="1" applyBorder="1" applyAlignment="1" applyProtection="1">
      <alignment vertical="center"/>
      <protection locked="0"/>
    </xf>
    <xf numFmtId="3" fontId="0" fillId="0" borderId="36" xfId="45" applyNumberFormat="1" applyFont="1" applyBorder="1" applyAlignment="1" applyProtection="1">
      <alignment vertical="center"/>
      <protection locked="0"/>
    </xf>
    <xf numFmtId="3" fontId="0" fillId="0" borderId="37" xfId="45" applyNumberFormat="1" applyFont="1" applyBorder="1" applyAlignment="1">
      <alignment vertical="center"/>
    </xf>
    <xf numFmtId="3" fontId="0" fillId="0" borderId="38" xfId="45" applyNumberFormat="1" applyFont="1" applyBorder="1" applyAlignment="1" applyProtection="1">
      <alignment vertical="center"/>
      <protection locked="0"/>
    </xf>
    <xf numFmtId="3" fontId="0" fillId="0" borderId="39" xfId="45" applyNumberFormat="1" applyFont="1" applyBorder="1" applyAlignment="1" applyProtection="1">
      <alignment vertical="center"/>
      <protection locked="0"/>
    </xf>
    <xf numFmtId="3" fontId="0" fillId="0" borderId="40" xfId="45" applyNumberFormat="1" applyFont="1" applyBorder="1" applyAlignment="1">
      <alignment vertical="center"/>
    </xf>
    <xf numFmtId="3" fontId="0" fillId="0" borderId="40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right" vertical="center"/>
      <protection hidden="1"/>
    </xf>
    <xf numFmtId="3" fontId="15" fillId="0" borderId="0" xfId="0" applyNumberFormat="1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3" fontId="3" fillId="0" borderId="42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vertical="center"/>
      <protection locked="0"/>
    </xf>
    <xf numFmtId="3" fontId="12" fillId="0" borderId="10" xfId="0" applyNumberFormat="1" applyFont="1" applyBorder="1" applyAlignment="1" applyProtection="1">
      <alignment vertical="center"/>
      <protection/>
    </xf>
    <xf numFmtId="3" fontId="12" fillId="0" borderId="13" xfId="0" applyNumberFormat="1" applyFont="1" applyBorder="1" applyAlignment="1" applyProtection="1">
      <alignment vertical="center"/>
      <protection/>
    </xf>
    <xf numFmtId="3" fontId="15" fillId="0" borderId="14" xfId="0" applyNumberFormat="1" applyFont="1" applyBorder="1" applyAlignment="1" applyProtection="1">
      <alignment vertical="center"/>
      <protection/>
    </xf>
    <xf numFmtId="3" fontId="12" fillId="0" borderId="10" xfId="0" applyNumberFormat="1" applyFont="1" applyBorder="1" applyAlignment="1" applyProtection="1">
      <alignment horizontal="center" vertical="center"/>
      <protection/>
    </xf>
    <xf numFmtId="3" fontId="9" fillId="0" borderId="14" xfId="0" applyNumberFormat="1" applyFont="1" applyBorder="1" applyAlignment="1" applyProtection="1">
      <alignment horizontal="center" vertical="center"/>
      <protection/>
    </xf>
    <xf numFmtId="3" fontId="40" fillId="0" borderId="0" xfId="0" applyNumberFormat="1" applyFont="1" applyAlignment="1">
      <alignment horizontal="left" vertical="center"/>
    </xf>
    <xf numFmtId="3" fontId="40" fillId="0" borderId="47" xfId="0" applyNumberFormat="1" applyFont="1" applyBorder="1" applyAlignment="1">
      <alignment horizontal="left" vertical="center"/>
    </xf>
    <xf numFmtId="3" fontId="40" fillId="0" borderId="0" xfId="0" applyNumberFormat="1" applyFont="1" applyFill="1" applyAlignment="1">
      <alignment horizontal="center" vertical="center"/>
    </xf>
    <xf numFmtId="3" fontId="40" fillId="0" borderId="47" xfId="0" applyNumberFormat="1" applyFont="1" applyFill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9" fillId="0" borderId="51" xfId="0" applyNumberFormat="1" applyFont="1" applyBorder="1" applyAlignment="1">
      <alignment horizontal="center" vertical="center"/>
    </xf>
    <xf numFmtId="3" fontId="9" fillId="0" borderId="52" xfId="0" applyNumberFormat="1" applyFont="1" applyBorder="1" applyAlignment="1">
      <alignment horizontal="center" vertical="center"/>
    </xf>
    <xf numFmtId="3" fontId="9" fillId="0" borderId="53" xfId="0" applyNumberFormat="1" applyFont="1" applyBorder="1" applyAlignment="1">
      <alignment horizontal="center" vertical="center"/>
    </xf>
    <xf numFmtId="3" fontId="9" fillId="0" borderId="54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55" xfId="0" applyNumberFormat="1" applyFont="1" applyBorder="1" applyAlignment="1">
      <alignment horizontal="center" vertical="center"/>
    </xf>
    <xf numFmtId="3" fontId="9" fillId="0" borderId="56" xfId="0" applyNumberFormat="1" applyFont="1" applyBorder="1" applyAlignment="1">
      <alignment horizontal="center" vertical="center"/>
    </xf>
    <xf numFmtId="3" fontId="9" fillId="0" borderId="47" xfId="0" applyNumberFormat="1" applyFont="1" applyBorder="1" applyAlignment="1">
      <alignment horizontal="center" vertical="center"/>
    </xf>
    <xf numFmtId="3" fontId="9" fillId="0" borderId="57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1" fillId="0" borderId="41" xfId="0" applyFont="1" applyBorder="1" applyAlignment="1">
      <alignment vertical="center"/>
    </xf>
    <xf numFmtId="0" fontId="1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9" fillId="0" borderId="58" xfId="0" applyFont="1" applyBorder="1" applyAlignment="1" applyProtection="1">
      <alignment horizontal="left" vertical="center"/>
      <protection hidden="1"/>
    </xf>
    <xf numFmtId="0" fontId="9" fillId="0" borderId="59" xfId="0" applyFont="1" applyBorder="1" applyAlignment="1" applyProtection="1">
      <alignment horizontal="left" vertical="center"/>
      <protection hidden="1"/>
    </xf>
    <xf numFmtId="0" fontId="9" fillId="0" borderId="60" xfId="0" applyFont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41" xfId="0" applyFont="1" applyBorder="1" applyAlignment="1">
      <alignment vertical="center"/>
    </xf>
    <xf numFmtId="0" fontId="10" fillId="0" borderId="32" xfId="0" applyFont="1" applyBorder="1" applyAlignment="1" applyProtection="1">
      <alignment horizontal="left" vertical="center"/>
      <protection hidden="1"/>
    </xf>
    <xf numFmtId="0" fontId="10" fillId="0" borderId="61" xfId="0" applyFont="1" applyBorder="1" applyAlignment="1" applyProtection="1">
      <alignment horizontal="left" vertical="center"/>
      <protection hidden="1"/>
    </xf>
    <xf numFmtId="0" fontId="10" fillId="0" borderId="31" xfId="0" applyFont="1" applyBorder="1" applyAlignment="1" applyProtection="1">
      <alignment horizontal="left" vertical="center"/>
      <protection hidden="1"/>
    </xf>
    <xf numFmtId="0" fontId="8" fillId="0" borderId="62" xfId="0" applyFont="1" applyBorder="1" applyAlignment="1" applyProtection="1">
      <alignment horizontal="right" vertical="center"/>
      <protection hidden="1"/>
    </xf>
    <xf numFmtId="0" fontId="8" fillId="0" borderId="63" xfId="0" applyFont="1" applyBorder="1" applyAlignment="1" applyProtection="1">
      <alignment horizontal="right" vertical="center"/>
      <protection hidden="1"/>
    </xf>
    <xf numFmtId="0" fontId="8" fillId="0" borderId="64" xfId="0" applyFont="1" applyBorder="1" applyAlignment="1" applyProtection="1">
      <alignment horizontal="right" vertical="center"/>
      <protection hidden="1"/>
    </xf>
    <xf numFmtId="0" fontId="9" fillId="0" borderId="51" xfId="0" applyFont="1" applyBorder="1" applyAlignment="1" applyProtection="1">
      <alignment horizontal="center" vertical="center"/>
      <protection hidden="1"/>
    </xf>
    <xf numFmtId="0" fontId="9" fillId="0" borderId="52" xfId="0" applyFont="1" applyBorder="1" applyAlignment="1" applyProtection="1">
      <alignment horizontal="center" vertical="center"/>
      <protection hidden="1"/>
    </xf>
    <xf numFmtId="0" fontId="9" fillId="0" borderId="53" xfId="0" applyFont="1" applyBorder="1" applyAlignment="1" applyProtection="1">
      <alignment horizontal="center" vertical="center"/>
      <protection hidden="1"/>
    </xf>
    <xf numFmtId="0" fontId="9" fillId="0" borderId="65" xfId="0" applyFont="1" applyBorder="1" applyAlignment="1" applyProtection="1">
      <alignment horizontal="left" vertical="center"/>
      <protection hidden="1"/>
    </xf>
    <xf numFmtId="0" fontId="9" fillId="0" borderId="66" xfId="0" applyFont="1" applyBorder="1" applyAlignment="1" applyProtection="1">
      <alignment horizontal="left" vertical="center"/>
      <protection hidden="1"/>
    </xf>
    <xf numFmtId="0" fontId="9" fillId="0" borderId="67" xfId="0" applyFont="1" applyBorder="1" applyAlignment="1" applyProtection="1">
      <alignment horizontal="left" vertical="center"/>
      <protection hidden="1"/>
    </xf>
    <xf numFmtId="0" fontId="9" fillId="0" borderId="68" xfId="0" applyFont="1" applyBorder="1" applyAlignment="1" applyProtection="1">
      <alignment horizontal="left" vertical="center"/>
      <protection hidden="1"/>
    </xf>
    <xf numFmtId="0" fontId="9" fillId="0" borderId="69" xfId="0" applyFont="1" applyBorder="1" applyAlignment="1" applyProtection="1">
      <alignment horizontal="left" vertical="center"/>
      <protection hidden="1"/>
    </xf>
    <xf numFmtId="0" fontId="9" fillId="0" borderId="70" xfId="0" applyFont="1" applyBorder="1" applyAlignment="1" applyProtection="1">
      <alignment horizontal="left" vertical="center"/>
      <protection hidden="1"/>
    </xf>
    <xf numFmtId="3" fontId="12" fillId="0" borderId="65" xfId="0" applyNumberFormat="1" applyFont="1" applyBorder="1" applyAlignment="1" applyProtection="1">
      <alignment horizontal="center" vertical="center"/>
      <protection/>
    </xf>
    <xf numFmtId="3" fontId="12" fillId="0" borderId="67" xfId="0" applyNumberFormat="1" applyFont="1" applyBorder="1" applyAlignment="1" applyProtection="1">
      <alignment horizontal="center" vertical="center"/>
      <protection/>
    </xf>
    <xf numFmtId="3" fontId="12" fillId="0" borderId="58" xfId="0" applyNumberFormat="1" applyFont="1" applyBorder="1" applyAlignment="1" applyProtection="1">
      <alignment horizontal="center" vertical="center"/>
      <protection/>
    </xf>
    <xf numFmtId="3" fontId="12" fillId="0" borderId="60" xfId="0" applyNumberFormat="1" applyFont="1" applyBorder="1" applyAlignment="1" applyProtection="1">
      <alignment horizontal="center" vertical="center"/>
      <protection/>
    </xf>
    <xf numFmtId="3" fontId="15" fillId="0" borderId="71" xfId="0" applyNumberFormat="1" applyFont="1" applyBorder="1" applyAlignment="1" applyProtection="1">
      <alignment horizontal="center" vertical="center"/>
      <protection/>
    </xf>
    <xf numFmtId="3" fontId="15" fillId="0" borderId="64" xfId="0" applyNumberFormat="1" applyFont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 vertical="center" shrinkToFit="1"/>
      <protection hidden="1"/>
    </xf>
    <xf numFmtId="0" fontId="1" fillId="0" borderId="64" xfId="0" applyFont="1" applyBorder="1" applyAlignment="1" applyProtection="1">
      <alignment horizontal="center" vertical="center" shrinkToFit="1"/>
      <protection hidden="1"/>
    </xf>
    <xf numFmtId="0" fontId="8" fillId="0" borderId="62" xfId="0" applyFont="1" applyBorder="1" applyAlignment="1" applyProtection="1">
      <alignment horizontal="center" vertical="center"/>
      <protection hidden="1"/>
    </xf>
    <xf numFmtId="0" fontId="8" fillId="0" borderId="63" xfId="0" applyFont="1" applyBorder="1" applyAlignment="1" applyProtection="1">
      <alignment horizontal="center" vertical="center"/>
      <protection hidden="1"/>
    </xf>
    <xf numFmtId="0" fontId="41" fillId="0" borderId="0" xfId="0" applyFont="1" applyFill="1" applyAlignment="1" applyProtection="1">
      <alignment horizontal="center" vertical="center"/>
      <protection hidden="1"/>
    </xf>
    <xf numFmtId="3" fontId="12" fillId="0" borderId="68" xfId="0" applyNumberFormat="1" applyFont="1" applyBorder="1" applyAlignment="1" applyProtection="1">
      <alignment horizontal="center" vertical="center"/>
      <protection/>
    </xf>
    <xf numFmtId="3" fontId="12" fillId="0" borderId="7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unicazione%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rutini definitivi"/>
      <sheetName val="scelta"/>
      <sheetName val="Scrutini definitivi SENATO"/>
    </sheetNames>
    <definedNames>
      <definedName name="salva"/>
    </definedNames>
    <sheetDataSet>
      <sheetData sheetId="1">
        <row r="6">
          <cell r="A6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tabSelected="1" workbookViewId="0" topLeftCell="A1">
      <pane xSplit="1" ySplit="6" topLeftCell="L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G8" sqref="AG8"/>
    </sheetView>
  </sheetViews>
  <sheetFormatPr defaultColWidth="9.140625" defaultRowHeight="12.75"/>
  <cols>
    <col min="1" max="1" width="9.140625" style="38" customWidth="1"/>
    <col min="2" max="23" width="9.140625" style="39" customWidth="1"/>
    <col min="24" max="24" width="9.8515625" style="39" customWidth="1"/>
    <col min="25" max="28" width="9.140625" style="39" customWidth="1"/>
    <col min="29" max="29" width="9.57421875" style="39" customWidth="1"/>
    <col min="30" max="30" width="10.421875" style="39" customWidth="1"/>
    <col min="31" max="31" width="10.28125" style="39" customWidth="1"/>
    <col min="32" max="32" width="11.140625" style="39" customWidth="1"/>
    <col min="33" max="33" width="9.140625" style="39" customWidth="1"/>
    <col min="34" max="34" width="17.57421875" style="39" customWidth="1"/>
    <col min="35" max="16384" width="9.140625" style="39" customWidth="1"/>
  </cols>
  <sheetData>
    <row r="1" spans="2:33" ht="12.75" customHeight="1">
      <c r="B1" s="93" t="s">
        <v>222</v>
      </c>
      <c r="C1" s="93"/>
      <c r="D1" s="93"/>
      <c r="E1" s="95" t="s">
        <v>272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2:33" ht="13.5" customHeight="1" thickBot="1">
      <c r="B2" s="94"/>
      <c r="C2" s="94"/>
      <c r="D2" s="94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</row>
    <row r="3" spans="2:33" s="38" customFormat="1" ht="11.25" customHeight="1">
      <c r="B3" s="109" t="s">
        <v>1</v>
      </c>
      <c r="C3" s="110"/>
      <c r="D3" s="111"/>
      <c r="E3" s="99" t="s">
        <v>249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1"/>
      <c r="AC3" s="105" t="s">
        <v>241</v>
      </c>
      <c r="AD3" s="118" t="s">
        <v>5</v>
      </c>
      <c r="AE3" s="119"/>
      <c r="AF3" s="120"/>
      <c r="AG3" s="97" t="s">
        <v>9</v>
      </c>
    </row>
    <row r="4" spans="2:33" s="38" customFormat="1" ht="12.75" customHeight="1">
      <c r="B4" s="112"/>
      <c r="C4" s="113"/>
      <c r="D4" s="114"/>
      <c r="E4" s="102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4"/>
      <c r="AC4" s="106"/>
      <c r="AD4" s="121"/>
      <c r="AE4" s="122"/>
      <c r="AF4" s="123"/>
      <c r="AG4" s="98"/>
    </row>
    <row r="5" spans="2:33" s="38" customFormat="1" ht="15" customHeight="1" thickBot="1">
      <c r="B5" s="115"/>
      <c r="C5" s="116"/>
      <c r="D5" s="117"/>
      <c r="E5" s="81">
        <v>1</v>
      </c>
      <c r="F5" s="82">
        <v>2</v>
      </c>
      <c r="G5" s="82">
        <v>3</v>
      </c>
      <c r="H5" s="82">
        <v>4</v>
      </c>
      <c r="I5" s="82">
        <v>5</v>
      </c>
      <c r="J5" s="82">
        <v>6</v>
      </c>
      <c r="K5" s="82">
        <v>7</v>
      </c>
      <c r="L5" s="82">
        <v>8</v>
      </c>
      <c r="M5" s="82">
        <v>9</v>
      </c>
      <c r="N5" s="82">
        <v>10</v>
      </c>
      <c r="O5" s="82">
        <v>11</v>
      </c>
      <c r="P5" s="82">
        <v>12</v>
      </c>
      <c r="Q5" s="82">
        <v>13</v>
      </c>
      <c r="R5" s="82">
        <v>14</v>
      </c>
      <c r="S5" s="82">
        <v>15</v>
      </c>
      <c r="T5" s="82">
        <v>16</v>
      </c>
      <c r="U5" s="82">
        <v>17</v>
      </c>
      <c r="V5" s="82">
        <v>18</v>
      </c>
      <c r="W5" s="82">
        <v>19</v>
      </c>
      <c r="X5" s="82">
        <v>20</v>
      </c>
      <c r="Y5" s="82">
        <v>21</v>
      </c>
      <c r="Z5" s="82">
        <v>22</v>
      </c>
      <c r="AA5" s="82">
        <v>23</v>
      </c>
      <c r="AB5" s="83">
        <v>24</v>
      </c>
      <c r="AC5" s="107"/>
      <c r="AD5" s="124"/>
      <c r="AE5" s="125"/>
      <c r="AF5" s="126"/>
      <c r="AG5" s="98"/>
    </row>
    <row r="6" spans="1:33" s="47" customFormat="1" ht="34.5" customHeight="1" thickBot="1">
      <c r="A6" s="40" t="s">
        <v>0</v>
      </c>
      <c r="B6" s="41" t="s">
        <v>2</v>
      </c>
      <c r="C6" s="42" t="s">
        <v>3</v>
      </c>
      <c r="D6" s="43" t="s">
        <v>4</v>
      </c>
      <c r="E6" s="79" t="s">
        <v>254</v>
      </c>
      <c r="F6" s="80" t="s">
        <v>255</v>
      </c>
      <c r="G6" s="80" t="s">
        <v>256</v>
      </c>
      <c r="H6" s="80" t="s">
        <v>257</v>
      </c>
      <c r="I6" s="80" t="s">
        <v>258</v>
      </c>
      <c r="J6" s="80" t="s">
        <v>259</v>
      </c>
      <c r="K6" s="80" t="s">
        <v>260</v>
      </c>
      <c r="L6" s="80" t="s">
        <v>261</v>
      </c>
      <c r="M6" s="80" t="s">
        <v>262</v>
      </c>
      <c r="N6" s="80" t="s">
        <v>229</v>
      </c>
      <c r="O6" s="80" t="s">
        <v>263</v>
      </c>
      <c r="P6" s="80" t="s">
        <v>231</v>
      </c>
      <c r="Q6" s="80" t="s">
        <v>264</v>
      </c>
      <c r="R6" s="80" t="s">
        <v>232</v>
      </c>
      <c r="S6" s="80" t="s">
        <v>233</v>
      </c>
      <c r="T6" s="80" t="s">
        <v>234</v>
      </c>
      <c r="U6" s="80" t="s">
        <v>265</v>
      </c>
      <c r="V6" s="80" t="s">
        <v>235</v>
      </c>
      <c r="W6" s="80" t="s">
        <v>266</v>
      </c>
      <c r="X6" s="80" t="s">
        <v>236</v>
      </c>
      <c r="Y6" s="80" t="s">
        <v>237</v>
      </c>
      <c r="Z6" s="80" t="s">
        <v>267</v>
      </c>
      <c r="AA6" s="80" t="s">
        <v>268</v>
      </c>
      <c r="AB6" s="80" t="s">
        <v>269</v>
      </c>
      <c r="AC6" s="108"/>
      <c r="AD6" s="45" t="s">
        <v>6</v>
      </c>
      <c r="AE6" s="44" t="s">
        <v>7</v>
      </c>
      <c r="AF6" s="46" t="s">
        <v>8</v>
      </c>
      <c r="AG6" s="98"/>
    </row>
    <row r="7" spans="1:35" ht="18" customHeight="1">
      <c r="A7" s="48">
        <v>1</v>
      </c>
      <c r="B7" s="49">
        <v>200</v>
      </c>
      <c r="C7" s="50">
        <v>224</v>
      </c>
      <c r="D7" s="51">
        <f aca="true" t="shared" si="0" ref="D7:D26">B7+C7</f>
        <v>424</v>
      </c>
      <c r="E7" s="49">
        <v>64</v>
      </c>
      <c r="F7" s="50">
        <v>8</v>
      </c>
      <c r="G7" s="50">
        <v>5</v>
      </c>
      <c r="H7" s="50">
        <v>0</v>
      </c>
      <c r="I7" s="50">
        <v>5</v>
      </c>
      <c r="J7" s="50">
        <v>24</v>
      </c>
      <c r="K7" s="50">
        <v>65</v>
      </c>
      <c r="L7" s="50">
        <v>1</v>
      </c>
      <c r="M7" s="50">
        <v>115</v>
      </c>
      <c r="N7" s="50">
        <v>0</v>
      </c>
      <c r="O7" s="50">
        <v>0</v>
      </c>
      <c r="P7" s="50">
        <v>5</v>
      </c>
      <c r="Q7" s="50">
        <v>4</v>
      </c>
      <c r="R7" s="50">
        <v>5</v>
      </c>
      <c r="S7" s="50">
        <v>1</v>
      </c>
      <c r="T7" s="50">
        <v>4</v>
      </c>
      <c r="U7" s="50">
        <v>74</v>
      </c>
      <c r="V7" s="50">
        <v>4</v>
      </c>
      <c r="W7" s="50">
        <v>3</v>
      </c>
      <c r="X7" s="50">
        <v>2</v>
      </c>
      <c r="Y7" s="50">
        <v>2</v>
      </c>
      <c r="Z7" s="50">
        <v>0</v>
      </c>
      <c r="AA7" s="50">
        <v>3</v>
      </c>
      <c r="AB7" s="50">
        <v>2</v>
      </c>
      <c r="AC7" s="54">
        <f aca="true" t="shared" si="1" ref="AC7:AC26">SUM(E7:AB7)</f>
        <v>396</v>
      </c>
      <c r="AD7" s="52">
        <v>14</v>
      </c>
      <c r="AE7" s="50">
        <v>14</v>
      </c>
      <c r="AF7" s="53"/>
      <c r="AG7" s="55">
        <f>SUM(AC7:AF7)</f>
        <v>424</v>
      </c>
      <c r="AH7" s="39" t="str">
        <f aca="true" t="shared" si="2" ref="AH7:AH26">IF(AG7=D7,"OK","ERRORE QUADRATURA")</f>
        <v>OK</v>
      </c>
      <c r="AI7" s="39">
        <f>AG7-D7</f>
        <v>0</v>
      </c>
    </row>
    <row r="8" spans="1:35" ht="18" customHeight="1">
      <c r="A8" s="56">
        <v>2</v>
      </c>
      <c r="B8" s="57">
        <v>191</v>
      </c>
      <c r="C8" s="58">
        <v>160</v>
      </c>
      <c r="D8" s="59">
        <f t="shared" si="0"/>
        <v>351</v>
      </c>
      <c r="E8" s="57">
        <v>39</v>
      </c>
      <c r="F8" s="58">
        <v>25</v>
      </c>
      <c r="G8" s="58">
        <v>7</v>
      </c>
      <c r="H8" s="58">
        <v>1</v>
      </c>
      <c r="I8" s="58">
        <v>6</v>
      </c>
      <c r="J8" s="58">
        <v>9</v>
      </c>
      <c r="K8" s="58">
        <v>43</v>
      </c>
      <c r="L8" s="58">
        <v>5</v>
      </c>
      <c r="M8" s="58">
        <v>104</v>
      </c>
      <c r="N8" s="58">
        <v>0</v>
      </c>
      <c r="O8" s="58">
        <v>4</v>
      </c>
      <c r="P8" s="58">
        <v>7</v>
      </c>
      <c r="Q8" s="58">
        <v>1</v>
      </c>
      <c r="R8" s="58">
        <v>4</v>
      </c>
      <c r="S8" s="58">
        <v>0</v>
      </c>
      <c r="T8" s="58">
        <v>2</v>
      </c>
      <c r="U8" s="58">
        <v>68</v>
      </c>
      <c r="V8" s="58">
        <v>1</v>
      </c>
      <c r="W8" s="58">
        <v>2</v>
      </c>
      <c r="X8" s="58">
        <v>0</v>
      </c>
      <c r="Y8" s="58">
        <v>2</v>
      </c>
      <c r="Z8" s="58">
        <v>1</v>
      </c>
      <c r="AA8" s="58">
        <v>1</v>
      </c>
      <c r="AB8" s="58">
        <v>2</v>
      </c>
      <c r="AC8" s="62">
        <f t="shared" si="1"/>
        <v>334</v>
      </c>
      <c r="AD8" s="60">
        <v>9</v>
      </c>
      <c r="AE8" s="58">
        <v>8</v>
      </c>
      <c r="AF8" s="61"/>
      <c r="AG8" s="63">
        <f aca="true" t="shared" si="3" ref="AG8:AG26">SUM(AC8:AF8)</f>
        <v>351</v>
      </c>
      <c r="AH8" s="39" t="str">
        <f t="shared" si="2"/>
        <v>OK</v>
      </c>
      <c r="AI8" s="39">
        <f aca="true" t="shared" si="4" ref="AI8:AI27">AG8-D8</f>
        <v>0</v>
      </c>
    </row>
    <row r="9" spans="1:35" ht="18" customHeight="1">
      <c r="A9" s="56">
        <v>3</v>
      </c>
      <c r="B9" s="57"/>
      <c r="C9" s="58"/>
      <c r="D9" s="59">
        <f t="shared" si="0"/>
        <v>0</v>
      </c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62">
        <f t="shared" si="1"/>
        <v>0</v>
      </c>
      <c r="AD9" s="60"/>
      <c r="AE9" s="58"/>
      <c r="AF9" s="61"/>
      <c r="AG9" s="63">
        <f t="shared" si="3"/>
        <v>0</v>
      </c>
      <c r="AH9" s="39" t="str">
        <f t="shared" si="2"/>
        <v>OK</v>
      </c>
      <c r="AI9" s="39">
        <f t="shared" si="4"/>
        <v>0</v>
      </c>
    </row>
    <row r="10" spans="1:35" ht="18" customHeight="1">
      <c r="A10" s="56">
        <v>4</v>
      </c>
      <c r="B10" s="57"/>
      <c r="C10" s="58"/>
      <c r="D10" s="59">
        <f t="shared" si="0"/>
        <v>0</v>
      </c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62">
        <f t="shared" si="1"/>
        <v>0</v>
      </c>
      <c r="AD10" s="60"/>
      <c r="AE10" s="58"/>
      <c r="AF10" s="61"/>
      <c r="AG10" s="63">
        <f t="shared" si="3"/>
        <v>0</v>
      </c>
      <c r="AH10" s="39" t="str">
        <f t="shared" si="2"/>
        <v>OK</v>
      </c>
      <c r="AI10" s="39">
        <f t="shared" si="4"/>
        <v>0</v>
      </c>
    </row>
    <row r="11" spans="1:35" ht="18" customHeight="1">
      <c r="A11" s="56">
        <v>5</v>
      </c>
      <c r="B11" s="57"/>
      <c r="C11" s="58"/>
      <c r="D11" s="59">
        <f t="shared" si="0"/>
        <v>0</v>
      </c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62">
        <f t="shared" si="1"/>
        <v>0</v>
      </c>
      <c r="AD11" s="60"/>
      <c r="AE11" s="58"/>
      <c r="AF11" s="61"/>
      <c r="AG11" s="63">
        <f t="shared" si="3"/>
        <v>0</v>
      </c>
      <c r="AH11" s="39" t="str">
        <f t="shared" si="2"/>
        <v>OK</v>
      </c>
      <c r="AI11" s="39">
        <f t="shared" si="4"/>
        <v>0</v>
      </c>
    </row>
    <row r="12" spans="1:35" ht="18" customHeight="1">
      <c r="A12" s="56">
        <v>6</v>
      </c>
      <c r="B12" s="57"/>
      <c r="C12" s="58"/>
      <c r="D12" s="59">
        <f t="shared" si="0"/>
        <v>0</v>
      </c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62">
        <f t="shared" si="1"/>
        <v>0</v>
      </c>
      <c r="AD12" s="60"/>
      <c r="AE12" s="58"/>
      <c r="AF12" s="61"/>
      <c r="AG12" s="63">
        <f t="shared" si="3"/>
        <v>0</v>
      </c>
      <c r="AH12" s="39" t="str">
        <f t="shared" si="2"/>
        <v>OK</v>
      </c>
      <c r="AI12" s="39">
        <f t="shared" si="4"/>
        <v>0</v>
      </c>
    </row>
    <row r="13" spans="1:35" ht="18" customHeight="1">
      <c r="A13" s="56">
        <v>7</v>
      </c>
      <c r="B13" s="57"/>
      <c r="C13" s="58"/>
      <c r="D13" s="59">
        <f t="shared" si="0"/>
        <v>0</v>
      </c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62">
        <f t="shared" si="1"/>
        <v>0</v>
      </c>
      <c r="AD13" s="60"/>
      <c r="AE13" s="58"/>
      <c r="AF13" s="61"/>
      <c r="AG13" s="63">
        <f t="shared" si="3"/>
        <v>0</v>
      </c>
      <c r="AH13" s="39" t="str">
        <f t="shared" si="2"/>
        <v>OK</v>
      </c>
      <c r="AI13" s="39">
        <f t="shared" si="4"/>
        <v>0</v>
      </c>
    </row>
    <row r="14" spans="1:35" ht="18" customHeight="1">
      <c r="A14" s="56">
        <v>8</v>
      </c>
      <c r="B14" s="57"/>
      <c r="C14" s="58"/>
      <c r="D14" s="59">
        <f t="shared" si="0"/>
        <v>0</v>
      </c>
      <c r="E14" s="57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62">
        <f t="shared" si="1"/>
        <v>0</v>
      </c>
      <c r="AD14" s="60"/>
      <c r="AE14" s="58"/>
      <c r="AF14" s="61"/>
      <c r="AG14" s="63">
        <f t="shared" si="3"/>
        <v>0</v>
      </c>
      <c r="AH14" s="39" t="str">
        <f t="shared" si="2"/>
        <v>OK</v>
      </c>
      <c r="AI14" s="39">
        <f t="shared" si="4"/>
        <v>0</v>
      </c>
    </row>
    <row r="15" spans="1:35" ht="18" customHeight="1">
      <c r="A15" s="56">
        <v>9</v>
      </c>
      <c r="B15" s="57"/>
      <c r="C15" s="58"/>
      <c r="D15" s="59">
        <f t="shared" si="0"/>
        <v>0</v>
      </c>
      <c r="E15" s="57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62">
        <f t="shared" si="1"/>
        <v>0</v>
      </c>
      <c r="AD15" s="60"/>
      <c r="AE15" s="58"/>
      <c r="AF15" s="61"/>
      <c r="AG15" s="63">
        <f t="shared" si="3"/>
        <v>0</v>
      </c>
      <c r="AH15" s="39" t="str">
        <f t="shared" si="2"/>
        <v>OK</v>
      </c>
      <c r="AI15" s="39">
        <f t="shared" si="4"/>
        <v>0</v>
      </c>
    </row>
    <row r="16" spans="1:35" ht="18" customHeight="1">
      <c r="A16" s="56">
        <v>10</v>
      </c>
      <c r="B16" s="57"/>
      <c r="C16" s="58"/>
      <c r="D16" s="59">
        <f t="shared" si="0"/>
        <v>0</v>
      </c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62">
        <f t="shared" si="1"/>
        <v>0</v>
      </c>
      <c r="AD16" s="60"/>
      <c r="AE16" s="58"/>
      <c r="AF16" s="61"/>
      <c r="AG16" s="63">
        <f t="shared" si="3"/>
        <v>0</v>
      </c>
      <c r="AH16" s="39" t="str">
        <f t="shared" si="2"/>
        <v>OK</v>
      </c>
      <c r="AI16" s="39">
        <f t="shared" si="4"/>
        <v>0</v>
      </c>
    </row>
    <row r="17" spans="1:35" ht="18" customHeight="1">
      <c r="A17" s="56">
        <v>11</v>
      </c>
      <c r="B17" s="57"/>
      <c r="C17" s="58"/>
      <c r="D17" s="59">
        <f t="shared" si="0"/>
        <v>0</v>
      </c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62">
        <f t="shared" si="1"/>
        <v>0</v>
      </c>
      <c r="AD17" s="60"/>
      <c r="AE17" s="58"/>
      <c r="AF17" s="61"/>
      <c r="AG17" s="63">
        <f t="shared" si="3"/>
        <v>0</v>
      </c>
      <c r="AH17" s="39" t="str">
        <f t="shared" si="2"/>
        <v>OK</v>
      </c>
      <c r="AI17" s="39">
        <f t="shared" si="4"/>
        <v>0</v>
      </c>
    </row>
    <row r="18" spans="1:35" ht="18" customHeight="1">
      <c r="A18" s="56">
        <v>12</v>
      </c>
      <c r="B18" s="57"/>
      <c r="C18" s="58"/>
      <c r="D18" s="59">
        <f t="shared" si="0"/>
        <v>0</v>
      </c>
      <c r="E18" s="57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62">
        <f t="shared" si="1"/>
        <v>0</v>
      </c>
      <c r="AD18" s="60"/>
      <c r="AE18" s="58"/>
      <c r="AF18" s="61"/>
      <c r="AG18" s="63">
        <f t="shared" si="3"/>
        <v>0</v>
      </c>
      <c r="AH18" s="39" t="str">
        <f t="shared" si="2"/>
        <v>OK</v>
      </c>
      <c r="AI18" s="39">
        <f t="shared" si="4"/>
        <v>0</v>
      </c>
    </row>
    <row r="19" spans="1:35" ht="18" customHeight="1">
      <c r="A19" s="56">
        <v>13</v>
      </c>
      <c r="B19" s="57"/>
      <c r="C19" s="58"/>
      <c r="D19" s="59">
        <f t="shared" si="0"/>
        <v>0</v>
      </c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62">
        <f t="shared" si="1"/>
        <v>0</v>
      </c>
      <c r="AD19" s="60"/>
      <c r="AE19" s="58"/>
      <c r="AF19" s="61"/>
      <c r="AG19" s="63">
        <f t="shared" si="3"/>
        <v>0</v>
      </c>
      <c r="AH19" s="39" t="str">
        <f t="shared" si="2"/>
        <v>OK</v>
      </c>
      <c r="AI19" s="39">
        <f t="shared" si="4"/>
        <v>0</v>
      </c>
    </row>
    <row r="20" spans="1:35" ht="18" customHeight="1">
      <c r="A20" s="56">
        <v>14</v>
      </c>
      <c r="B20" s="57"/>
      <c r="C20" s="58"/>
      <c r="D20" s="59">
        <f t="shared" si="0"/>
        <v>0</v>
      </c>
      <c r="E20" s="57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62">
        <f t="shared" si="1"/>
        <v>0</v>
      </c>
      <c r="AD20" s="60"/>
      <c r="AE20" s="58"/>
      <c r="AF20" s="61"/>
      <c r="AG20" s="63">
        <f t="shared" si="3"/>
        <v>0</v>
      </c>
      <c r="AH20" s="39" t="str">
        <f t="shared" si="2"/>
        <v>OK</v>
      </c>
      <c r="AI20" s="39">
        <f t="shared" si="4"/>
        <v>0</v>
      </c>
    </row>
    <row r="21" spans="1:35" ht="18" customHeight="1">
      <c r="A21" s="56">
        <v>15</v>
      </c>
      <c r="B21" s="57"/>
      <c r="C21" s="58"/>
      <c r="D21" s="59">
        <f t="shared" si="0"/>
        <v>0</v>
      </c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62">
        <f t="shared" si="1"/>
        <v>0</v>
      </c>
      <c r="AD21" s="60"/>
      <c r="AE21" s="58"/>
      <c r="AF21" s="61"/>
      <c r="AG21" s="63">
        <f t="shared" si="3"/>
        <v>0</v>
      </c>
      <c r="AH21" s="39" t="str">
        <f t="shared" si="2"/>
        <v>OK</v>
      </c>
      <c r="AI21" s="39">
        <f t="shared" si="4"/>
        <v>0</v>
      </c>
    </row>
    <row r="22" spans="1:35" ht="18" customHeight="1">
      <c r="A22" s="56">
        <v>16</v>
      </c>
      <c r="B22" s="57"/>
      <c r="C22" s="58"/>
      <c r="D22" s="59">
        <f t="shared" si="0"/>
        <v>0</v>
      </c>
      <c r="E22" s="57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62">
        <f t="shared" si="1"/>
        <v>0</v>
      </c>
      <c r="AD22" s="60"/>
      <c r="AE22" s="58"/>
      <c r="AF22" s="61"/>
      <c r="AG22" s="63">
        <f t="shared" si="3"/>
        <v>0</v>
      </c>
      <c r="AH22" s="39" t="str">
        <f t="shared" si="2"/>
        <v>OK</v>
      </c>
      <c r="AI22" s="39">
        <f t="shared" si="4"/>
        <v>0</v>
      </c>
    </row>
    <row r="23" spans="1:35" ht="18" customHeight="1">
      <c r="A23" s="56">
        <v>17</v>
      </c>
      <c r="B23" s="57"/>
      <c r="C23" s="58"/>
      <c r="D23" s="59">
        <f t="shared" si="0"/>
        <v>0</v>
      </c>
      <c r="E23" s="57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62">
        <f t="shared" si="1"/>
        <v>0</v>
      </c>
      <c r="AD23" s="60"/>
      <c r="AE23" s="58"/>
      <c r="AF23" s="61"/>
      <c r="AG23" s="63">
        <f t="shared" si="3"/>
        <v>0</v>
      </c>
      <c r="AH23" s="39" t="str">
        <f t="shared" si="2"/>
        <v>OK</v>
      </c>
      <c r="AI23" s="39">
        <f t="shared" si="4"/>
        <v>0</v>
      </c>
    </row>
    <row r="24" spans="1:35" ht="18" customHeight="1">
      <c r="A24" s="56">
        <v>18</v>
      </c>
      <c r="B24" s="57"/>
      <c r="C24" s="58"/>
      <c r="D24" s="59">
        <f t="shared" si="0"/>
        <v>0</v>
      </c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62">
        <f t="shared" si="1"/>
        <v>0</v>
      </c>
      <c r="AD24" s="60"/>
      <c r="AE24" s="58"/>
      <c r="AF24" s="61"/>
      <c r="AG24" s="63">
        <f t="shared" si="3"/>
        <v>0</v>
      </c>
      <c r="AH24" s="39" t="str">
        <f t="shared" si="2"/>
        <v>OK</v>
      </c>
      <c r="AI24" s="39">
        <f t="shared" si="4"/>
        <v>0</v>
      </c>
    </row>
    <row r="25" spans="1:35" ht="18" customHeight="1">
      <c r="A25" s="56">
        <v>19</v>
      </c>
      <c r="B25" s="57"/>
      <c r="C25" s="58"/>
      <c r="D25" s="59">
        <f t="shared" si="0"/>
        <v>0</v>
      </c>
      <c r="E25" s="5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62">
        <f t="shared" si="1"/>
        <v>0</v>
      </c>
      <c r="AD25" s="60"/>
      <c r="AE25" s="58"/>
      <c r="AF25" s="61"/>
      <c r="AG25" s="63">
        <f t="shared" si="3"/>
        <v>0</v>
      </c>
      <c r="AH25" s="39" t="str">
        <f t="shared" si="2"/>
        <v>OK</v>
      </c>
      <c r="AI25" s="39">
        <f t="shared" si="4"/>
        <v>0</v>
      </c>
    </row>
    <row r="26" spans="1:35" ht="18" customHeight="1" thickBot="1">
      <c r="A26" s="64">
        <v>20</v>
      </c>
      <c r="B26" s="65"/>
      <c r="C26" s="66"/>
      <c r="D26" s="67">
        <f t="shared" si="0"/>
        <v>0</v>
      </c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70">
        <f t="shared" si="1"/>
        <v>0</v>
      </c>
      <c r="AD26" s="68"/>
      <c r="AE26" s="66"/>
      <c r="AF26" s="69"/>
      <c r="AG26" s="71">
        <f t="shared" si="3"/>
        <v>0</v>
      </c>
      <c r="AH26" s="39" t="str">
        <f t="shared" si="2"/>
        <v>OK</v>
      </c>
      <c r="AI26" s="39">
        <f t="shared" si="4"/>
        <v>0</v>
      </c>
    </row>
    <row r="27" spans="1:35" s="73" customFormat="1" ht="18" customHeight="1">
      <c r="A27" s="72"/>
      <c r="B27" s="73">
        <f>SUM(B7:B26)</f>
        <v>391</v>
      </c>
      <c r="C27" s="73">
        <f aca="true" t="shared" si="5" ref="C27:AG27">SUM(C7:C26)</f>
        <v>384</v>
      </c>
      <c r="D27" s="73">
        <f t="shared" si="5"/>
        <v>775</v>
      </c>
      <c r="E27" s="73">
        <f t="shared" si="5"/>
        <v>103</v>
      </c>
      <c r="F27" s="73">
        <f t="shared" si="5"/>
        <v>33</v>
      </c>
      <c r="G27" s="73">
        <f t="shared" si="5"/>
        <v>12</v>
      </c>
      <c r="H27" s="73">
        <f t="shared" si="5"/>
        <v>1</v>
      </c>
      <c r="I27" s="73">
        <f t="shared" si="5"/>
        <v>11</v>
      </c>
      <c r="J27" s="73">
        <f t="shared" si="5"/>
        <v>33</v>
      </c>
      <c r="K27" s="73">
        <f t="shared" si="5"/>
        <v>108</v>
      </c>
      <c r="L27" s="73">
        <f t="shared" si="5"/>
        <v>6</v>
      </c>
      <c r="M27" s="73">
        <f t="shared" si="5"/>
        <v>219</v>
      </c>
      <c r="N27" s="73">
        <f t="shared" si="5"/>
        <v>0</v>
      </c>
      <c r="O27" s="73">
        <f t="shared" si="5"/>
        <v>4</v>
      </c>
      <c r="P27" s="73">
        <f t="shared" si="5"/>
        <v>12</v>
      </c>
      <c r="Q27" s="73">
        <f t="shared" si="5"/>
        <v>5</v>
      </c>
      <c r="R27" s="73">
        <f t="shared" si="5"/>
        <v>9</v>
      </c>
      <c r="S27" s="73">
        <f t="shared" si="5"/>
        <v>1</v>
      </c>
      <c r="T27" s="73">
        <f t="shared" si="5"/>
        <v>6</v>
      </c>
      <c r="U27" s="73">
        <f t="shared" si="5"/>
        <v>142</v>
      </c>
      <c r="V27" s="73">
        <f t="shared" si="5"/>
        <v>5</v>
      </c>
      <c r="W27" s="73">
        <f t="shared" si="5"/>
        <v>5</v>
      </c>
      <c r="X27" s="73">
        <f t="shared" si="5"/>
        <v>2</v>
      </c>
      <c r="Y27" s="73">
        <f t="shared" si="5"/>
        <v>4</v>
      </c>
      <c r="Z27" s="73">
        <f t="shared" si="5"/>
        <v>1</v>
      </c>
      <c r="AA27" s="73">
        <f t="shared" si="5"/>
        <v>4</v>
      </c>
      <c r="AB27" s="73">
        <f t="shared" si="5"/>
        <v>4</v>
      </c>
      <c r="AC27" s="73">
        <f t="shared" si="5"/>
        <v>730</v>
      </c>
      <c r="AD27" s="73">
        <f t="shared" si="5"/>
        <v>23</v>
      </c>
      <c r="AE27" s="73">
        <f t="shared" si="5"/>
        <v>22</v>
      </c>
      <c r="AF27" s="73">
        <f t="shared" si="5"/>
        <v>0</v>
      </c>
      <c r="AG27" s="73">
        <f t="shared" si="5"/>
        <v>775</v>
      </c>
      <c r="AI27" s="39">
        <f t="shared" si="4"/>
        <v>0</v>
      </c>
    </row>
  </sheetData>
  <sheetProtection/>
  <mergeCells count="7">
    <mergeCell ref="B1:D2"/>
    <mergeCell ref="E1:AG2"/>
    <mergeCell ref="AG3:AG6"/>
    <mergeCell ref="E3:AB4"/>
    <mergeCell ref="AC3:AC6"/>
    <mergeCell ref="B3:D5"/>
    <mergeCell ref="AD3:A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C33" sqref="C33"/>
    </sheetView>
  </sheetViews>
  <sheetFormatPr defaultColWidth="0" defaultRowHeight="12.75"/>
  <cols>
    <col min="1" max="1" width="4.00390625" style="1" bestFit="1" customWidth="1"/>
    <col min="2" max="2" width="31.8515625" style="1" customWidth="1"/>
    <col min="3" max="3" width="10.7109375" style="1" customWidth="1"/>
    <col min="4" max="4" width="8.7109375" style="1" customWidth="1"/>
    <col min="5" max="5" width="3.7109375" style="1" customWidth="1"/>
    <col min="6" max="6" width="8.7109375" style="1" customWidth="1"/>
    <col min="7" max="9" width="10.00390625" style="1" customWidth="1"/>
    <col min="10" max="10" width="10.7109375" style="1" customWidth="1"/>
    <col min="11" max="11" width="9.7109375" style="1" customWidth="1"/>
    <col min="12" max="13" width="9.140625" style="1" customWidth="1"/>
    <col min="14" max="16384" width="9.140625" style="1" hidden="1" customWidth="1"/>
  </cols>
  <sheetData>
    <row r="1" spans="1:10" ht="30" customHeight="1">
      <c r="A1" s="127" t="s">
        <v>10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0" customHeight="1">
      <c r="A2" s="131" t="str">
        <f>CONCATENATE("Camera dei Deputati 2013 - Comune di ",scelta!B3)</f>
        <v>Camera dei Deputati 2013 - Comune di ______________________________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1" ht="30" customHeight="1">
      <c r="A3" s="4"/>
      <c r="B3" s="128" t="s">
        <v>13</v>
      </c>
      <c r="C3" s="129"/>
      <c r="D3" s="5" t="str">
        <f>scelta!A4</f>
        <v>_____</v>
      </c>
      <c r="E3" s="6" t="s">
        <v>14</v>
      </c>
      <c r="F3" s="5" t="str">
        <f>scelta!A4</f>
        <v>_____</v>
      </c>
      <c r="I3" s="2" t="s">
        <v>11</v>
      </c>
      <c r="J3" s="3" t="str">
        <f>scelta!A3</f>
        <v>_____</v>
      </c>
      <c r="K3" s="7"/>
    </row>
    <row r="4" spans="1:10" ht="21.75" customHeight="1" thickBot="1">
      <c r="A4" s="130" t="s">
        <v>248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 ht="21" customHeight="1" thickBot="1">
      <c r="A5" s="16"/>
      <c r="B5" s="144" t="s">
        <v>223</v>
      </c>
      <c r="C5" s="145"/>
      <c r="D5" s="145"/>
      <c r="E5" s="145"/>
      <c r="F5" s="145"/>
      <c r="G5" s="145"/>
      <c r="H5" s="146"/>
      <c r="I5" s="159" t="s">
        <v>15</v>
      </c>
      <c r="J5" s="160"/>
    </row>
    <row r="6" spans="1:12" ht="21.75" customHeight="1">
      <c r="A6" s="76">
        <v>1</v>
      </c>
      <c r="B6" s="147" t="s">
        <v>224</v>
      </c>
      <c r="C6" s="148"/>
      <c r="D6" s="148"/>
      <c r="E6" s="148"/>
      <c r="F6" s="148"/>
      <c r="G6" s="148"/>
      <c r="H6" s="149"/>
      <c r="I6" s="153">
        <f>'Scrutini sezioni'!E27</f>
        <v>103</v>
      </c>
      <c r="J6" s="154"/>
      <c r="K6" s="84"/>
      <c r="L6" s="77"/>
    </row>
    <row r="7" spans="1:12" ht="21.75" customHeight="1">
      <c r="A7" s="76">
        <v>2</v>
      </c>
      <c r="B7" s="132" t="s">
        <v>225</v>
      </c>
      <c r="C7" s="133"/>
      <c r="D7" s="133"/>
      <c r="E7" s="133"/>
      <c r="F7" s="133"/>
      <c r="G7" s="133"/>
      <c r="H7" s="134"/>
      <c r="I7" s="155">
        <f>'Scrutini sezioni'!F27</f>
        <v>33</v>
      </c>
      <c r="J7" s="156"/>
      <c r="K7" s="84"/>
      <c r="L7" s="77"/>
    </row>
    <row r="8" spans="1:12" ht="21.75" customHeight="1">
      <c r="A8" s="76">
        <v>3</v>
      </c>
      <c r="B8" s="132" t="s">
        <v>226</v>
      </c>
      <c r="C8" s="133"/>
      <c r="D8" s="133"/>
      <c r="E8" s="133"/>
      <c r="F8" s="133"/>
      <c r="G8" s="133"/>
      <c r="H8" s="134"/>
      <c r="I8" s="155">
        <f>'Scrutini sezioni'!G27</f>
        <v>12</v>
      </c>
      <c r="J8" s="156"/>
      <c r="K8" s="84"/>
      <c r="L8" s="77"/>
    </row>
    <row r="9" spans="1:12" ht="21.75" customHeight="1">
      <c r="A9" s="76">
        <v>4</v>
      </c>
      <c r="B9" s="132" t="s">
        <v>250</v>
      </c>
      <c r="C9" s="133"/>
      <c r="D9" s="133"/>
      <c r="E9" s="133"/>
      <c r="F9" s="133"/>
      <c r="G9" s="133"/>
      <c r="H9" s="134"/>
      <c r="I9" s="155">
        <f>'Scrutini sezioni'!H27</f>
        <v>1</v>
      </c>
      <c r="J9" s="156"/>
      <c r="K9" s="84"/>
      <c r="L9" s="77"/>
    </row>
    <row r="10" spans="1:12" ht="21.75" customHeight="1">
      <c r="A10" s="76">
        <v>5</v>
      </c>
      <c r="B10" s="132" t="s">
        <v>17</v>
      </c>
      <c r="C10" s="133"/>
      <c r="D10" s="133"/>
      <c r="E10" s="133"/>
      <c r="F10" s="133"/>
      <c r="G10" s="133"/>
      <c r="H10" s="134"/>
      <c r="I10" s="155">
        <f>'Scrutini sezioni'!I27</f>
        <v>11</v>
      </c>
      <c r="J10" s="156"/>
      <c r="K10" s="84"/>
      <c r="L10" s="77"/>
    </row>
    <row r="11" spans="1:12" ht="21.75" customHeight="1">
      <c r="A11" s="76">
        <v>6</v>
      </c>
      <c r="B11" s="132" t="s">
        <v>227</v>
      </c>
      <c r="C11" s="133"/>
      <c r="D11" s="133"/>
      <c r="E11" s="133"/>
      <c r="F11" s="133"/>
      <c r="G11" s="133"/>
      <c r="H11" s="134"/>
      <c r="I11" s="155">
        <f>'Scrutini sezioni'!J27</f>
        <v>33</v>
      </c>
      <c r="J11" s="156"/>
      <c r="K11" s="84"/>
      <c r="L11" s="77"/>
    </row>
    <row r="12" spans="1:12" ht="21.75" customHeight="1">
      <c r="A12" s="76">
        <v>7</v>
      </c>
      <c r="B12" s="132" t="s">
        <v>251</v>
      </c>
      <c r="C12" s="133"/>
      <c r="D12" s="133"/>
      <c r="E12" s="133"/>
      <c r="F12" s="133"/>
      <c r="G12" s="133"/>
      <c r="H12" s="134"/>
      <c r="I12" s="155">
        <f>'Scrutini sezioni'!K27</f>
        <v>108</v>
      </c>
      <c r="J12" s="156"/>
      <c r="K12" s="84"/>
      <c r="L12" s="77"/>
    </row>
    <row r="13" spans="1:12" ht="21.75" customHeight="1">
      <c r="A13" s="76">
        <v>8</v>
      </c>
      <c r="B13" s="132" t="s">
        <v>228</v>
      </c>
      <c r="C13" s="133"/>
      <c r="D13" s="133"/>
      <c r="E13" s="133"/>
      <c r="F13" s="133"/>
      <c r="G13" s="133"/>
      <c r="H13" s="134"/>
      <c r="I13" s="155">
        <f>'Scrutini sezioni'!L27</f>
        <v>6</v>
      </c>
      <c r="J13" s="156"/>
      <c r="K13" s="84"/>
      <c r="L13" s="77"/>
    </row>
    <row r="14" spans="1:12" ht="21.75" customHeight="1">
      <c r="A14" s="76">
        <v>9</v>
      </c>
      <c r="B14" s="132" t="s">
        <v>18</v>
      </c>
      <c r="C14" s="133"/>
      <c r="D14" s="133"/>
      <c r="E14" s="133"/>
      <c r="F14" s="133"/>
      <c r="G14" s="133"/>
      <c r="H14" s="134"/>
      <c r="I14" s="155">
        <f>'Scrutini sezioni'!M27</f>
        <v>219</v>
      </c>
      <c r="J14" s="156"/>
      <c r="K14" s="84"/>
      <c r="L14" s="77"/>
    </row>
    <row r="15" spans="1:12" ht="21.75" customHeight="1">
      <c r="A15" s="76">
        <v>10</v>
      </c>
      <c r="B15" s="132" t="s">
        <v>229</v>
      </c>
      <c r="C15" s="133"/>
      <c r="D15" s="133"/>
      <c r="E15" s="133"/>
      <c r="F15" s="133"/>
      <c r="G15" s="133"/>
      <c r="H15" s="134"/>
      <c r="I15" s="155">
        <f>'Scrutini sezioni'!N27</f>
        <v>0</v>
      </c>
      <c r="J15" s="156"/>
      <c r="K15" s="84"/>
      <c r="L15" s="77"/>
    </row>
    <row r="16" spans="1:12" ht="21.75" customHeight="1">
      <c r="A16" s="76">
        <v>11</v>
      </c>
      <c r="B16" s="132" t="s">
        <v>230</v>
      </c>
      <c r="C16" s="133"/>
      <c r="D16" s="133"/>
      <c r="E16" s="133"/>
      <c r="F16" s="133"/>
      <c r="G16" s="133"/>
      <c r="H16" s="134"/>
      <c r="I16" s="155">
        <f>'Scrutini sezioni'!O27</f>
        <v>4</v>
      </c>
      <c r="J16" s="156"/>
      <c r="K16" s="85"/>
      <c r="L16" s="78"/>
    </row>
    <row r="17" spans="1:12" ht="21.75" customHeight="1">
      <c r="A17" s="76">
        <v>12</v>
      </c>
      <c r="B17" s="132" t="s">
        <v>231</v>
      </c>
      <c r="C17" s="133"/>
      <c r="D17" s="133"/>
      <c r="E17" s="133"/>
      <c r="F17" s="133"/>
      <c r="G17" s="133"/>
      <c r="H17" s="134"/>
      <c r="I17" s="155">
        <f>'Scrutini sezioni'!P27</f>
        <v>12</v>
      </c>
      <c r="J17" s="156"/>
      <c r="K17" s="84"/>
      <c r="L17" s="77"/>
    </row>
    <row r="18" spans="1:12" ht="21.75" customHeight="1">
      <c r="A18" s="76">
        <v>13</v>
      </c>
      <c r="B18" s="132" t="s">
        <v>252</v>
      </c>
      <c r="C18" s="133"/>
      <c r="D18" s="133"/>
      <c r="E18" s="133"/>
      <c r="F18" s="133"/>
      <c r="G18" s="133"/>
      <c r="H18" s="134"/>
      <c r="I18" s="155">
        <f>'Scrutini sezioni'!Q27</f>
        <v>5</v>
      </c>
      <c r="J18" s="156"/>
      <c r="K18" s="84"/>
      <c r="L18" s="77"/>
    </row>
    <row r="19" spans="1:12" ht="21.75" customHeight="1">
      <c r="A19" s="76">
        <v>14</v>
      </c>
      <c r="B19" s="132" t="s">
        <v>232</v>
      </c>
      <c r="C19" s="133"/>
      <c r="D19" s="133"/>
      <c r="E19" s="133"/>
      <c r="F19" s="133"/>
      <c r="G19" s="133"/>
      <c r="H19" s="134"/>
      <c r="I19" s="155">
        <f>'Scrutini sezioni'!R27</f>
        <v>9</v>
      </c>
      <c r="J19" s="156"/>
      <c r="K19" s="85"/>
      <c r="L19" s="78"/>
    </row>
    <row r="20" spans="1:12" ht="21.75" customHeight="1">
      <c r="A20" s="76">
        <v>15</v>
      </c>
      <c r="B20" s="132" t="s">
        <v>233</v>
      </c>
      <c r="C20" s="133"/>
      <c r="D20" s="133"/>
      <c r="E20" s="133"/>
      <c r="F20" s="133"/>
      <c r="G20" s="133"/>
      <c r="H20" s="134"/>
      <c r="I20" s="155">
        <f>'Scrutini sezioni'!S27</f>
        <v>1</v>
      </c>
      <c r="J20" s="156"/>
      <c r="K20" s="84"/>
      <c r="L20" s="77"/>
    </row>
    <row r="21" spans="1:12" ht="21.75" customHeight="1">
      <c r="A21" s="76">
        <v>16</v>
      </c>
      <c r="B21" s="132" t="s">
        <v>234</v>
      </c>
      <c r="C21" s="133"/>
      <c r="D21" s="133"/>
      <c r="E21" s="133"/>
      <c r="F21" s="133"/>
      <c r="G21" s="133"/>
      <c r="H21" s="134"/>
      <c r="I21" s="155">
        <f>'Scrutini sezioni'!T27</f>
        <v>6</v>
      </c>
      <c r="J21" s="156"/>
      <c r="K21" s="84"/>
      <c r="L21" s="77"/>
    </row>
    <row r="22" spans="1:12" ht="21.75" customHeight="1">
      <c r="A22" s="76">
        <v>17</v>
      </c>
      <c r="B22" s="132" t="s">
        <v>16</v>
      </c>
      <c r="C22" s="133"/>
      <c r="D22" s="133"/>
      <c r="E22" s="133"/>
      <c r="F22" s="133"/>
      <c r="G22" s="133"/>
      <c r="H22" s="134"/>
      <c r="I22" s="155">
        <f>'Scrutini sezioni'!U27</f>
        <v>142</v>
      </c>
      <c r="J22" s="156"/>
      <c r="K22" s="84"/>
      <c r="L22" s="77"/>
    </row>
    <row r="23" spans="1:12" ht="21.75" customHeight="1">
      <c r="A23" s="76">
        <v>18</v>
      </c>
      <c r="B23" s="132" t="s">
        <v>235</v>
      </c>
      <c r="C23" s="133"/>
      <c r="D23" s="133"/>
      <c r="E23" s="133"/>
      <c r="F23" s="133"/>
      <c r="G23" s="133"/>
      <c r="H23" s="134"/>
      <c r="I23" s="155">
        <f>'Scrutini sezioni'!V27</f>
        <v>5</v>
      </c>
      <c r="J23" s="156"/>
      <c r="K23" s="84"/>
      <c r="L23" s="77"/>
    </row>
    <row r="24" spans="1:12" ht="21.75" customHeight="1">
      <c r="A24" s="76">
        <v>19</v>
      </c>
      <c r="B24" s="132" t="s">
        <v>253</v>
      </c>
      <c r="C24" s="133"/>
      <c r="D24" s="133"/>
      <c r="E24" s="133"/>
      <c r="F24" s="133"/>
      <c r="G24" s="133"/>
      <c r="H24" s="134"/>
      <c r="I24" s="155">
        <f>'Scrutini sezioni'!W27</f>
        <v>5</v>
      </c>
      <c r="J24" s="156"/>
      <c r="K24" s="84"/>
      <c r="L24" s="77"/>
    </row>
    <row r="25" spans="1:12" ht="21.75" customHeight="1">
      <c r="A25" s="76">
        <v>20</v>
      </c>
      <c r="B25" s="132" t="s">
        <v>236</v>
      </c>
      <c r="C25" s="133"/>
      <c r="D25" s="133"/>
      <c r="E25" s="133"/>
      <c r="F25" s="133"/>
      <c r="G25" s="133"/>
      <c r="H25" s="134"/>
      <c r="I25" s="155">
        <f>'Scrutini sezioni'!X27</f>
        <v>2</v>
      </c>
      <c r="J25" s="156"/>
      <c r="K25" s="84"/>
      <c r="L25" s="77"/>
    </row>
    <row r="26" spans="1:12" ht="21.75" customHeight="1">
      <c r="A26" s="76">
        <v>21</v>
      </c>
      <c r="B26" s="132" t="s">
        <v>237</v>
      </c>
      <c r="C26" s="133"/>
      <c r="D26" s="133"/>
      <c r="E26" s="133"/>
      <c r="F26" s="133"/>
      <c r="G26" s="133"/>
      <c r="H26" s="134"/>
      <c r="I26" s="155">
        <f>'Scrutini sezioni'!Y27</f>
        <v>4</v>
      </c>
      <c r="J26" s="156"/>
      <c r="K26" s="85"/>
      <c r="L26" s="78"/>
    </row>
    <row r="27" spans="1:12" ht="21.75" customHeight="1">
      <c r="A27" s="76">
        <v>22</v>
      </c>
      <c r="B27" s="132" t="s">
        <v>238</v>
      </c>
      <c r="C27" s="133"/>
      <c r="D27" s="133"/>
      <c r="E27" s="133"/>
      <c r="F27" s="133"/>
      <c r="G27" s="133"/>
      <c r="H27" s="134"/>
      <c r="I27" s="155">
        <f>'Scrutini sezioni'!Z27</f>
        <v>1</v>
      </c>
      <c r="J27" s="156"/>
      <c r="K27" s="84"/>
      <c r="L27" s="77"/>
    </row>
    <row r="28" spans="1:12" ht="21.75" customHeight="1">
      <c r="A28" s="76">
        <v>23</v>
      </c>
      <c r="B28" s="132" t="s">
        <v>239</v>
      </c>
      <c r="C28" s="133"/>
      <c r="D28" s="133"/>
      <c r="E28" s="133"/>
      <c r="F28" s="133"/>
      <c r="G28" s="133"/>
      <c r="H28" s="134"/>
      <c r="I28" s="155">
        <f>'Scrutini sezioni'!AA27</f>
        <v>4</v>
      </c>
      <c r="J28" s="156"/>
      <c r="K28" s="84"/>
      <c r="L28" s="77"/>
    </row>
    <row r="29" spans="1:12" ht="21.75" customHeight="1" thickBot="1">
      <c r="A29" s="76">
        <v>24</v>
      </c>
      <c r="B29" s="150" t="s">
        <v>240</v>
      </c>
      <c r="C29" s="151"/>
      <c r="D29" s="151"/>
      <c r="E29" s="151"/>
      <c r="F29" s="151"/>
      <c r="G29" s="151"/>
      <c r="H29" s="152"/>
      <c r="I29" s="164">
        <f>'Scrutini sezioni'!AB27</f>
        <v>4</v>
      </c>
      <c r="J29" s="165"/>
      <c r="K29" s="84"/>
      <c r="L29" s="77"/>
    </row>
    <row r="30" spans="1:11" ht="24.75" customHeight="1" thickBot="1">
      <c r="A30" s="8"/>
      <c r="B30" s="74"/>
      <c r="C30" s="75"/>
      <c r="D30" s="9"/>
      <c r="F30" s="161" t="s">
        <v>242</v>
      </c>
      <c r="G30" s="162"/>
      <c r="H30" s="162"/>
      <c r="I30" s="157">
        <f>'Scrutini sezioni'!AC27</f>
        <v>730</v>
      </c>
      <c r="J30" s="158"/>
      <c r="K30" s="9">
        <f>SUM(I6:I29)</f>
        <v>730</v>
      </c>
    </row>
    <row r="31" spans="2:9" s="10" customFormat="1" ht="19.5" customHeight="1">
      <c r="B31" s="15"/>
      <c r="C31" s="15"/>
      <c r="D31" s="11"/>
      <c r="F31" s="12">
        <f>IF(I30=K30,"","ERRORE! TOTALE VOTI LISTE ERRATO")</f>
      </c>
      <c r="G31" s="11"/>
      <c r="H31" s="11"/>
      <c r="I31" s="11"/>
    </row>
    <row r="32" spans="2:10" ht="22.5" customHeight="1">
      <c r="B32" s="86" t="s">
        <v>270</v>
      </c>
      <c r="C32" s="86" t="s">
        <v>271</v>
      </c>
      <c r="F32" s="138" t="s">
        <v>243</v>
      </c>
      <c r="G32" s="139"/>
      <c r="H32" s="139"/>
      <c r="I32" s="140"/>
      <c r="J32" s="88">
        <f>'Scrutini sezioni'!AD27</f>
        <v>23</v>
      </c>
    </row>
    <row r="33" spans="2:10" ht="22.5" customHeight="1">
      <c r="B33" s="87"/>
      <c r="C33" s="87"/>
      <c r="F33" s="138" t="s">
        <v>244</v>
      </c>
      <c r="G33" s="139"/>
      <c r="H33" s="139"/>
      <c r="I33" s="140"/>
      <c r="J33" s="89">
        <f>'Scrutini sezioni'!AE27</f>
        <v>22</v>
      </c>
    </row>
    <row r="34" spans="6:10" ht="22.5" customHeight="1">
      <c r="F34" s="138" t="s">
        <v>245</v>
      </c>
      <c r="G34" s="139"/>
      <c r="H34" s="139"/>
      <c r="I34" s="140"/>
      <c r="J34" s="88">
        <f>'Scrutini sezioni'!AF27</f>
        <v>0</v>
      </c>
    </row>
    <row r="35" spans="6:10" ht="12" customHeight="1" thickBot="1">
      <c r="F35" s="8"/>
      <c r="G35" s="8"/>
      <c r="H35" s="8"/>
      <c r="I35" s="8"/>
      <c r="J35" s="17"/>
    </row>
    <row r="36" spans="2:18" ht="22.5" customHeight="1" thickBot="1">
      <c r="B36" s="12">
        <f>IF(J36=K36,"","ERRORE! TOTALE GENERALE ERRATO")</f>
      </c>
      <c r="F36" s="141" t="s">
        <v>246</v>
      </c>
      <c r="G36" s="142"/>
      <c r="H36" s="142"/>
      <c r="I36" s="143"/>
      <c r="J36" s="90">
        <f>'Scrutini sezioni'!AG27</f>
        <v>775</v>
      </c>
      <c r="K36" s="13">
        <f>I30+J32+J33+J34</f>
        <v>775</v>
      </c>
      <c r="R36" s="14" t="e">
        <f>SUM(J32:J34,#REF!,J31)</f>
        <v>#REF!</v>
      </c>
    </row>
    <row r="37" spans="6:10" ht="12" customHeight="1">
      <c r="F37" s="18"/>
      <c r="G37" s="18"/>
      <c r="H37" s="18"/>
      <c r="I37" s="18"/>
      <c r="J37" s="8"/>
    </row>
    <row r="38" spans="4:10" ht="21.75" customHeight="1" thickBot="1">
      <c r="D38" s="19"/>
      <c r="F38" s="20" t="s">
        <v>2</v>
      </c>
      <c r="G38" s="20"/>
      <c r="H38" s="20" t="s">
        <v>3</v>
      </c>
      <c r="I38" s="20"/>
      <c r="J38" s="20" t="s">
        <v>4</v>
      </c>
    </row>
    <row r="39" spans="2:11" ht="22.5" customHeight="1" thickBot="1">
      <c r="B39" s="135">
        <f>IF(J39=J36,"","ERRORE! IL TOTALE GENERALE DEVE ESSERE UGUALE AI VOTANTI")</f>
      </c>
      <c r="C39" s="135"/>
      <c r="D39" s="136" t="s">
        <v>19</v>
      </c>
      <c r="E39" s="137"/>
      <c r="F39" s="91">
        <f>'Scrutini sezioni'!B27</f>
        <v>391</v>
      </c>
      <c r="G39" s="21"/>
      <c r="H39" s="91">
        <f>'Scrutini sezioni'!C27</f>
        <v>384</v>
      </c>
      <c r="I39" s="21"/>
      <c r="J39" s="92">
        <f>'Scrutini sezioni'!D27</f>
        <v>775</v>
      </c>
      <c r="K39" s="13">
        <f>F39+H39</f>
        <v>775</v>
      </c>
    </row>
    <row r="40" spans="6:8" ht="12.75">
      <c r="F40" s="163">
        <f>IF((F39+H39)=J39,"","ERRORE SOMMA ELETTORI !!!")</f>
      </c>
      <c r="G40" s="163"/>
      <c r="H40" s="163"/>
    </row>
  </sheetData>
  <sheetProtection sheet="1" selectLockedCells="1"/>
  <mergeCells count="63">
    <mergeCell ref="I30:J30"/>
    <mergeCell ref="I5:J5"/>
    <mergeCell ref="F30:H30"/>
    <mergeCell ref="F40:H40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I14:J14"/>
    <mergeCell ref="I15:J15"/>
    <mergeCell ref="I16:J16"/>
    <mergeCell ref="I17:J17"/>
    <mergeCell ref="I10:J10"/>
    <mergeCell ref="I11:J11"/>
    <mergeCell ref="I12:J12"/>
    <mergeCell ref="I13:J13"/>
    <mergeCell ref="I6:J6"/>
    <mergeCell ref="I7:J7"/>
    <mergeCell ref="I8:J8"/>
    <mergeCell ref="I9:J9"/>
    <mergeCell ref="B29:H29"/>
    <mergeCell ref="B23:H23"/>
    <mergeCell ref="B24:H24"/>
    <mergeCell ref="B25:H25"/>
    <mergeCell ref="B26:H26"/>
    <mergeCell ref="B21:H21"/>
    <mergeCell ref="B22:H22"/>
    <mergeCell ref="B27:H27"/>
    <mergeCell ref="B28:H28"/>
    <mergeCell ref="B16:H16"/>
    <mergeCell ref="B17:H17"/>
    <mergeCell ref="B19:H19"/>
    <mergeCell ref="B20:H20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39:C39"/>
    <mergeCell ref="D39:E39"/>
    <mergeCell ref="F32:I32"/>
    <mergeCell ref="F33:I33"/>
    <mergeCell ref="F34:I34"/>
    <mergeCell ref="F36:I36"/>
    <mergeCell ref="B18:H18"/>
    <mergeCell ref="B14:H14"/>
    <mergeCell ref="B15:H15"/>
    <mergeCell ref="A1:J1"/>
    <mergeCell ref="B3:C3"/>
    <mergeCell ref="A4:J4"/>
    <mergeCell ref="A2:J2"/>
  </mergeCells>
  <conditionalFormatting sqref="J36">
    <cfRule type="cellIs" priority="1" dxfId="0" operator="notEqual" stopIfTrue="1">
      <formula>$J$39</formula>
    </cfRule>
    <cfRule type="cellIs" priority="2" dxfId="0" operator="notEqual" stopIfTrue="1">
      <formula>$K$36</formula>
    </cfRule>
  </conditionalFormatting>
  <conditionalFormatting sqref="J39">
    <cfRule type="cellIs" priority="3" dxfId="0" operator="notEqual" stopIfTrue="1">
      <formula>$J$36</formula>
    </cfRule>
  </conditionalFormatting>
  <conditionalFormatting sqref="C30">
    <cfRule type="cellIs" priority="4" dxfId="0" operator="notEqual" stopIfTrue="1">
      <formula>$D$30</formula>
    </cfRule>
  </conditionalFormatting>
  <printOptions horizontalCentered="1"/>
  <pageMargins left="0.15748031496062992" right="0.11811023622047245" top="0.6299212598425197" bottom="0.5511811023622047" header="0.35433070866141736" footer="0.31496062992125984"/>
  <pageSetup fitToHeight="1" fitToWidth="1" horizontalDpi="600" verticalDpi="6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workbookViewId="0" topLeftCell="A1">
      <pane ySplit="7" topLeftCell="BM8" activePane="bottomLeft" state="frozen"/>
      <selection pane="topLeft" activeCell="B3" sqref="B3"/>
      <selection pane="bottomLeft" activeCell="J77" sqref="J77"/>
    </sheetView>
  </sheetViews>
  <sheetFormatPr defaultColWidth="9.140625" defaultRowHeight="12.75"/>
  <cols>
    <col min="1" max="1" width="16.140625" style="0" bestFit="1" customWidth="1"/>
    <col min="2" max="2" width="31.57421875" style="0" customWidth="1"/>
  </cols>
  <sheetData>
    <row r="1" ht="12.75">
      <c r="A1" s="22" t="s">
        <v>20</v>
      </c>
    </row>
    <row r="2" spans="1:2" ht="12.75">
      <c r="A2" s="23" t="s">
        <v>21</v>
      </c>
      <c r="B2" s="23" t="s">
        <v>22</v>
      </c>
    </row>
    <row r="3" spans="1:2" ht="12.75">
      <c r="A3" s="24" t="str">
        <f>INDEX(A10:A107,$A$6)</f>
        <v>_____</v>
      </c>
      <c r="B3" s="25" t="str">
        <f>INDEX(B10:B107,$A$6)</f>
        <v>______________________________</v>
      </c>
    </row>
    <row r="4" ht="12.75">
      <c r="A4" s="24" t="str">
        <f>INDEX(C10:C107,$A$6)</f>
        <v>_____</v>
      </c>
    </row>
    <row r="5" spans="1:2" ht="12.75">
      <c r="A5" s="24" t="str">
        <f>INDEX(D10:D107,$A$6)</f>
        <v>_____</v>
      </c>
      <c r="B5" s="26"/>
    </row>
    <row r="6" spans="1:2" ht="12.75">
      <c r="A6" s="27">
        <v>1</v>
      </c>
      <c r="B6" s="28" t="s">
        <v>23</v>
      </c>
    </row>
    <row r="9" spans="1:4" ht="12.75">
      <c r="A9" s="29" t="s">
        <v>24</v>
      </c>
      <c r="B9" s="29" t="s">
        <v>25</v>
      </c>
      <c r="C9" s="29" t="s">
        <v>26</v>
      </c>
      <c r="D9" s="29" t="s">
        <v>27</v>
      </c>
    </row>
    <row r="10" spans="1:4" ht="12.75">
      <c r="A10" s="30" t="s">
        <v>12</v>
      </c>
      <c r="B10" s="31" t="s">
        <v>28</v>
      </c>
      <c r="C10" s="32" t="s">
        <v>12</v>
      </c>
      <c r="D10" s="32" t="s">
        <v>12</v>
      </c>
    </row>
    <row r="11" spans="1:4" ht="12.75">
      <c r="A11" s="33" t="s">
        <v>29</v>
      </c>
      <c r="B11" s="34" t="s">
        <v>30</v>
      </c>
      <c r="C11" s="35">
        <v>3</v>
      </c>
      <c r="D11" s="34">
        <v>5</v>
      </c>
    </row>
    <row r="12" spans="1:4" ht="12.75">
      <c r="A12" s="33" t="s">
        <v>31</v>
      </c>
      <c r="B12" s="34" t="s">
        <v>32</v>
      </c>
      <c r="C12" s="35">
        <v>1</v>
      </c>
      <c r="D12" s="34">
        <v>22</v>
      </c>
    </row>
    <row r="13" spans="1:4" ht="12.75">
      <c r="A13" s="33" t="s">
        <v>33</v>
      </c>
      <c r="B13" s="34" t="s">
        <v>34</v>
      </c>
      <c r="C13" s="35">
        <v>4</v>
      </c>
      <c r="D13" s="34">
        <v>12</v>
      </c>
    </row>
    <row r="14" spans="1:4" ht="12.75">
      <c r="A14" s="33" t="s">
        <v>35</v>
      </c>
      <c r="B14" s="34" t="s">
        <v>36</v>
      </c>
      <c r="C14" s="35">
        <v>2</v>
      </c>
      <c r="D14" s="34">
        <v>8</v>
      </c>
    </row>
    <row r="15" spans="1:4" ht="12.75">
      <c r="A15" s="33" t="s">
        <v>37</v>
      </c>
      <c r="B15" s="34" t="s">
        <v>38</v>
      </c>
      <c r="C15" s="35">
        <v>7</v>
      </c>
      <c r="D15" s="34">
        <v>2</v>
      </c>
    </row>
    <row r="16" spans="1:4" ht="12.75">
      <c r="A16" s="33" t="s">
        <v>39</v>
      </c>
      <c r="B16" s="34" t="s">
        <v>40</v>
      </c>
      <c r="C16" s="35">
        <v>2</v>
      </c>
      <c r="D16" s="34">
        <v>9</v>
      </c>
    </row>
    <row r="17" spans="1:4" ht="12.75">
      <c r="A17" s="33" t="s">
        <v>41</v>
      </c>
      <c r="B17" s="34" t="s">
        <v>42</v>
      </c>
      <c r="C17" s="35">
        <v>12</v>
      </c>
      <c r="D17" s="34">
        <v>1</v>
      </c>
    </row>
    <row r="18" spans="1:4" ht="12.75">
      <c r="A18" s="33" t="s">
        <v>43</v>
      </c>
      <c r="B18" s="34" t="s">
        <v>44</v>
      </c>
      <c r="C18" s="35">
        <v>3</v>
      </c>
      <c r="D18" s="34">
        <v>2</v>
      </c>
    </row>
    <row r="19" spans="1:4" ht="12.75">
      <c r="A19" s="33" t="s">
        <v>45</v>
      </c>
      <c r="B19" s="34" t="s">
        <v>46</v>
      </c>
      <c r="C19" s="35">
        <v>5</v>
      </c>
      <c r="D19" s="34">
        <v>2</v>
      </c>
    </row>
    <row r="20" spans="1:4" ht="12.75">
      <c r="A20" s="33" t="s">
        <v>47</v>
      </c>
      <c r="B20" s="34" t="s">
        <v>48</v>
      </c>
      <c r="C20" s="35">
        <v>2</v>
      </c>
      <c r="D20" s="34">
        <v>3</v>
      </c>
    </row>
    <row r="21" spans="1:4" ht="12.75">
      <c r="A21" s="33" t="s">
        <v>49</v>
      </c>
      <c r="B21" s="34" t="s">
        <v>50</v>
      </c>
      <c r="C21" s="35">
        <v>1</v>
      </c>
      <c r="D21" s="34">
        <v>5</v>
      </c>
    </row>
    <row r="22" spans="1:4" ht="12.75">
      <c r="A22" s="33" t="s">
        <v>51</v>
      </c>
      <c r="B22" s="34" t="s">
        <v>52</v>
      </c>
      <c r="C22" s="35">
        <v>9</v>
      </c>
      <c r="D22" s="34">
        <v>2</v>
      </c>
    </row>
    <row r="23" spans="1:4" ht="12.75">
      <c r="A23" s="33" t="s">
        <v>53</v>
      </c>
      <c r="B23" s="34" t="s">
        <v>54</v>
      </c>
      <c r="C23" s="35">
        <v>4</v>
      </c>
      <c r="D23" s="34">
        <v>5</v>
      </c>
    </row>
    <row r="24" spans="1:4" ht="12.75">
      <c r="A24" s="35" t="s">
        <v>55</v>
      </c>
      <c r="B24" s="34" t="s">
        <v>56</v>
      </c>
      <c r="C24" s="35">
        <v>5</v>
      </c>
      <c r="D24" s="34">
        <v>5</v>
      </c>
    </row>
    <row r="25" spans="1:4" ht="12.75">
      <c r="A25" s="35" t="s">
        <v>57</v>
      </c>
      <c r="B25" s="34" t="s">
        <v>58</v>
      </c>
      <c r="C25" s="35">
        <v>3</v>
      </c>
      <c r="D25" s="34">
        <v>5</v>
      </c>
    </row>
    <row r="26" spans="1:4" ht="12.75">
      <c r="A26" s="35" t="s">
        <v>59</v>
      </c>
      <c r="B26" s="34" t="s">
        <v>60</v>
      </c>
      <c r="C26" s="35">
        <v>4</v>
      </c>
      <c r="D26" s="34">
        <v>24</v>
      </c>
    </row>
    <row r="27" spans="1:4" ht="12.75">
      <c r="A27" s="35" t="s">
        <v>61</v>
      </c>
      <c r="B27" s="34" t="s">
        <v>62</v>
      </c>
      <c r="C27" s="35">
        <v>2</v>
      </c>
      <c r="D27" s="34">
        <v>3</v>
      </c>
    </row>
    <row r="28" spans="1:4" ht="12.75">
      <c r="A28" s="35" t="s">
        <v>63</v>
      </c>
      <c r="B28" s="34" t="s">
        <v>64</v>
      </c>
      <c r="C28" s="35">
        <v>4</v>
      </c>
      <c r="D28" s="34">
        <v>24</v>
      </c>
    </row>
    <row r="29" spans="1:4" ht="12.75">
      <c r="A29" s="35" t="s">
        <v>65</v>
      </c>
      <c r="B29" s="34" t="s">
        <v>66</v>
      </c>
      <c r="C29" s="35">
        <v>1</v>
      </c>
      <c r="D29" s="34">
        <v>21</v>
      </c>
    </row>
    <row r="30" spans="1:4" ht="12.75">
      <c r="A30" s="35" t="s">
        <v>67</v>
      </c>
      <c r="B30" s="34" t="s">
        <v>68</v>
      </c>
      <c r="C30" s="35">
        <v>2</v>
      </c>
      <c r="D30" s="34">
        <v>22</v>
      </c>
    </row>
    <row r="31" spans="1:4" ht="12.75">
      <c r="A31" s="35" t="s">
        <v>69</v>
      </c>
      <c r="B31" s="34" t="s">
        <v>70</v>
      </c>
      <c r="C31" s="35">
        <v>1</v>
      </c>
      <c r="D31" s="34">
        <v>2</v>
      </c>
    </row>
    <row r="32" spans="1:4" ht="12.75">
      <c r="A32" s="35" t="s">
        <v>71</v>
      </c>
      <c r="B32" s="34" t="s">
        <v>72</v>
      </c>
      <c r="C32" s="35">
        <v>4</v>
      </c>
      <c r="D32" s="34">
        <v>14</v>
      </c>
    </row>
    <row r="33" spans="1:4" ht="12.75">
      <c r="A33" s="35" t="s">
        <v>73</v>
      </c>
      <c r="B33" s="34" t="s">
        <v>74</v>
      </c>
      <c r="C33" s="35">
        <v>3</v>
      </c>
      <c r="D33" s="34">
        <v>2</v>
      </c>
    </row>
    <row r="34" spans="1:4" ht="12.75">
      <c r="A34" s="35" t="s">
        <v>75</v>
      </c>
      <c r="B34" s="34" t="s">
        <v>76</v>
      </c>
      <c r="C34" s="35">
        <v>1</v>
      </c>
      <c r="D34" s="34">
        <v>2</v>
      </c>
    </row>
    <row r="35" spans="1:4" ht="12.75">
      <c r="A35" s="35" t="s">
        <v>77</v>
      </c>
      <c r="B35" s="34" t="s">
        <v>78</v>
      </c>
      <c r="C35" s="35">
        <v>12</v>
      </c>
      <c r="D35" s="34">
        <v>3</v>
      </c>
    </row>
    <row r="36" spans="1:4" ht="12.75">
      <c r="A36" s="35" t="s">
        <v>79</v>
      </c>
      <c r="B36" s="34" t="s">
        <v>80</v>
      </c>
      <c r="C36" s="35">
        <v>1</v>
      </c>
      <c r="D36" s="34">
        <v>8</v>
      </c>
    </row>
    <row r="37" spans="1:4" ht="12.75">
      <c r="A37" s="35" t="s">
        <v>81</v>
      </c>
      <c r="B37" s="34" t="s">
        <v>82</v>
      </c>
      <c r="C37" s="35">
        <v>8</v>
      </c>
      <c r="D37" s="34">
        <v>12</v>
      </c>
    </row>
    <row r="38" spans="1:4" ht="12.75">
      <c r="A38" s="35" t="s">
        <v>83</v>
      </c>
      <c r="B38" s="34" t="s">
        <v>84</v>
      </c>
      <c r="C38" s="35">
        <v>12</v>
      </c>
      <c r="D38" s="34">
        <v>4</v>
      </c>
    </row>
    <row r="39" spans="1:4" ht="12.75">
      <c r="A39" s="35" t="s">
        <v>85</v>
      </c>
      <c r="B39" s="34" t="s">
        <v>86</v>
      </c>
      <c r="C39" s="35">
        <v>7</v>
      </c>
      <c r="D39" s="34">
        <v>5</v>
      </c>
    </row>
    <row r="40" spans="1:4" ht="12.75">
      <c r="A40" s="35" t="s">
        <v>87</v>
      </c>
      <c r="B40" s="34" t="s">
        <v>88</v>
      </c>
      <c r="C40" s="35">
        <v>3</v>
      </c>
      <c r="D40" s="34">
        <v>10</v>
      </c>
    </row>
    <row r="41" spans="1:4" ht="12.75">
      <c r="A41" s="35" t="s">
        <v>89</v>
      </c>
      <c r="B41" s="34" t="s">
        <v>90</v>
      </c>
      <c r="C41" s="35">
        <v>4</v>
      </c>
      <c r="D41" s="34">
        <v>10</v>
      </c>
    </row>
    <row r="42" spans="1:4" ht="12.75">
      <c r="A42" s="35" t="s">
        <v>91</v>
      </c>
      <c r="B42" s="34" t="s">
        <v>92</v>
      </c>
      <c r="C42" s="35">
        <v>2</v>
      </c>
      <c r="D42" s="34">
        <v>4</v>
      </c>
    </row>
    <row r="43" spans="1:4" ht="12.75">
      <c r="A43" s="35" t="s">
        <v>93</v>
      </c>
      <c r="B43" s="34" t="s">
        <v>94</v>
      </c>
      <c r="C43" s="35">
        <v>2</v>
      </c>
      <c r="D43" s="34">
        <v>5</v>
      </c>
    </row>
    <row r="44" spans="1:4" ht="12.75">
      <c r="A44" s="35" t="s">
        <v>95</v>
      </c>
      <c r="B44" s="34" t="s">
        <v>96</v>
      </c>
      <c r="C44" s="35">
        <v>2</v>
      </c>
      <c r="D44" s="34">
        <v>24</v>
      </c>
    </row>
    <row r="45" spans="1:4" ht="12.75">
      <c r="A45" s="35" t="s">
        <v>97</v>
      </c>
      <c r="B45" s="34" t="s">
        <v>98</v>
      </c>
      <c r="C45" s="35">
        <v>2</v>
      </c>
      <c r="D45" s="34">
        <v>21</v>
      </c>
    </row>
    <row r="46" spans="1:4" ht="12.75">
      <c r="A46" s="35" t="s">
        <v>99</v>
      </c>
      <c r="B46" s="34" t="s">
        <v>100</v>
      </c>
      <c r="C46" s="35">
        <v>4</v>
      </c>
      <c r="D46" s="34">
        <v>22</v>
      </c>
    </row>
    <row r="47" spans="1:4" ht="12.75">
      <c r="A47" s="35" t="s">
        <v>101</v>
      </c>
      <c r="B47" s="34" t="s">
        <v>102</v>
      </c>
      <c r="C47" s="35">
        <v>2</v>
      </c>
      <c r="D47" s="34">
        <v>12</v>
      </c>
    </row>
    <row r="48" spans="1:4" ht="12.75">
      <c r="A48" s="35" t="s">
        <v>103</v>
      </c>
      <c r="B48" s="34" t="s">
        <v>104</v>
      </c>
      <c r="C48" s="35">
        <v>20</v>
      </c>
      <c r="D48" s="34">
        <v>6</v>
      </c>
    </row>
    <row r="49" spans="1:4" ht="12.75">
      <c r="A49" s="35" t="s">
        <v>105</v>
      </c>
      <c r="B49" s="34" t="s">
        <v>106</v>
      </c>
      <c r="C49" s="35">
        <v>7</v>
      </c>
      <c r="D49" s="34">
        <v>7</v>
      </c>
    </row>
    <row r="50" spans="1:4" ht="12.75">
      <c r="A50" s="35" t="s">
        <v>107</v>
      </c>
      <c r="B50" s="34" t="s">
        <v>108</v>
      </c>
      <c r="C50" s="35">
        <v>5</v>
      </c>
      <c r="D50" s="34">
        <v>7</v>
      </c>
    </row>
    <row r="51" spans="1:4" ht="12.75">
      <c r="A51" s="35" t="s">
        <v>109</v>
      </c>
      <c r="B51" s="34" t="s">
        <v>110</v>
      </c>
      <c r="C51" s="35">
        <v>2</v>
      </c>
      <c r="D51" s="34">
        <v>24</v>
      </c>
    </row>
    <row r="52" spans="1:4" ht="12.75">
      <c r="A52" s="35" t="s">
        <v>111</v>
      </c>
      <c r="B52" s="34" t="s">
        <v>112</v>
      </c>
      <c r="C52" s="35">
        <v>8</v>
      </c>
      <c r="D52" s="34">
        <v>21</v>
      </c>
    </row>
    <row r="53" spans="1:4" ht="12.75">
      <c r="A53" s="35" t="s">
        <v>113</v>
      </c>
      <c r="B53" s="34" t="s">
        <v>114</v>
      </c>
      <c r="C53" s="35">
        <v>14</v>
      </c>
      <c r="D53" s="34">
        <v>8</v>
      </c>
    </row>
    <row r="54" spans="1:4" ht="12.75">
      <c r="A54" s="35" t="s">
        <v>115</v>
      </c>
      <c r="B54" s="34" t="s">
        <v>116</v>
      </c>
      <c r="C54" s="35">
        <v>6</v>
      </c>
      <c r="D54" s="34">
        <v>22</v>
      </c>
    </row>
    <row r="55" spans="1:4" ht="12.75">
      <c r="A55" s="35" t="s">
        <v>117</v>
      </c>
      <c r="B55" s="34" t="s">
        <v>118</v>
      </c>
      <c r="C55" s="35">
        <v>6</v>
      </c>
      <c r="D55" s="34">
        <v>7</v>
      </c>
    </row>
    <row r="56" spans="1:4" ht="12.75">
      <c r="A56" s="35" t="s">
        <v>119</v>
      </c>
      <c r="B56" s="34" t="s">
        <v>120</v>
      </c>
      <c r="C56" s="35">
        <v>3</v>
      </c>
      <c r="D56" s="34">
        <v>12</v>
      </c>
    </row>
    <row r="57" spans="1:4" ht="12.75">
      <c r="A57" s="35" t="s">
        <v>121</v>
      </c>
      <c r="B57" s="34" t="s">
        <v>122</v>
      </c>
      <c r="C57" s="35">
        <v>1</v>
      </c>
      <c r="D57" s="34">
        <v>7</v>
      </c>
    </row>
    <row r="58" spans="1:4" ht="12.75">
      <c r="A58" s="35" t="s">
        <v>123</v>
      </c>
      <c r="B58" s="34" t="s">
        <v>124</v>
      </c>
      <c r="C58" s="35">
        <v>2</v>
      </c>
      <c r="D58" s="34">
        <v>1</v>
      </c>
    </row>
    <row r="59" spans="1:4" ht="12.75">
      <c r="A59" s="35" t="s">
        <v>125</v>
      </c>
      <c r="B59" s="34" t="s">
        <v>126</v>
      </c>
      <c r="C59" s="35">
        <v>5</v>
      </c>
      <c r="D59" s="34">
        <v>4</v>
      </c>
    </row>
    <row r="60" spans="1:4" ht="12.75">
      <c r="A60" s="35" t="s">
        <v>127</v>
      </c>
      <c r="B60" s="34" t="s">
        <v>128</v>
      </c>
      <c r="C60" s="35">
        <v>12</v>
      </c>
      <c r="D60" s="34">
        <v>9</v>
      </c>
    </row>
    <row r="61" spans="1:4" ht="12.75">
      <c r="A61" s="35" t="s">
        <v>129</v>
      </c>
      <c r="B61" s="34" t="s">
        <v>130</v>
      </c>
      <c r="C61" s="35">
        <v>3</v>
      </c>
      <c r="D61" s="34">
        <v>4</v>
      </c>
    </row>
    <row r="62" spans="1:4" ht="12.75">
      <c r="A62" s="35" t="s">
        <v>131</v>
      </c>
      <c r="B62" s="34" t="s">
        <v>132</v>
      </c>
      <c r="C62" s="35">
        <v>4</v>
      </c>
      <c r="D62" s="34">
        <v>3</v>
      </c>
    </row>
    <row r="63" spans="1:4" ht="12.75">
      <c r="A63" s="35" t="s">
        <v>133</v>
      </c>
      <c r="B63" s="34" t="s">
        <v>134</v>
      </c>
      <c r="C63" s="35">
        <v>10</v>
      </c>
      <c r="D63" s="34">
        <v>9</v>
      </c>
    </row>
    <row r="64" spans="1:4" ht="12.75">
      <c r="A64" s="35" t="s">
        <v>135</v>
      </c>
      <c r="B64" s="34" t="s">
        <v>136</v>
      </c>
      <c r="C64" s="35">
        <v>7</v>
      </c>
      <c r="D64" s="34">
        <v>13</v>
      </c>
    </row>
    <row r="65" spans="1:4" ht="12.75">
      <c r="A65" s="35" t="s">
        <v>137</v>
      </c>
      <c r="B65" s="34" t="s">
        <v>138</v>
      </c>
      <c r="C65" s="35">
        <v>7</v>
      </c>
      <c r="D65" s="34">
        <v>10</v>
      </c>
    </row>
    <row r="66" spans="1:4" ht="12.75">
      <c r="A66" s="35" t="s">
        <v>139</v>
      </c>
      <c r="B66" s="34" t="s">
        <v>140</v>
      </c>
      <c r="C66" s="35">
        <v>5</v>
      </c>
      <c r="D66" s="34">
        <v>5</v>
      </c>
    </row>
    <row r="67" spans="1:4" ht="12.75">
      <c r="A67" s="35" t="s">
        <v>141</v>
      </c>
      <c r="B67" s="34" t="s">
        <v>142</v>
      </c>
      <c r="C67" s="35">
        <v>20</v>
      </c>
      <c r="D67" s="34">
        <v>11</v>
      </c>
    </row>
    <row r="68" spans="1:4" ht="12.75">
      <c r="A68" s="35" t="s">
        <v>143</v>
      </c>
      <c r="B68" s="34" t="s">
        <v>144</v>
      </c>
      <c r="C68" s="35">
        <v>1</v>
      </c>
      <c r="D68" s="34">
        <v>3</v>
      </c>
    </row>
    <row r="69" spans="1:4" ht="12.75">
      <c r="A69" s="35" t="s">
        <v>145</v>
      </c>
      <c r="B69" s="34" t="s">
        <v>146</v>
      </c>
      <c r="C69" s="35">
        <v>3</v>
      </c>
      <c r="D69" s="34">
        <v>3</v>
      </c>
    </row>
    <row r="70" spans="1:4" ht="12.75">
      <c r="A70" s="35" t="s">
        <v>147</v>
      </c>
      <c r="B70" s="34" t="s">
        <v>148</v>
      </c>
      <c r="C70" s="35">
        <v>5</v>
      </c>
      <c r="D70" s="34">
        <v>8</v>
      </c>
    </row>
    <row r="71" spans="1:4" ht="12.75">
      <c r="A71" s="35" t="s">
        <v>149</v>
      </c>
      <c r="B71" s="34" t="s">
        <v>150</v>
      </c>
      <c r="C71" s="35">
        <v>13</v>
      </c>
      <c r="D71" s="34">
        <v>12</v>
      </c>
    </row>
    <row r="72" spans="1:4" ht="12.75">
      <c r="A72" s="35" t="s">
        <v>151</v>
      </c>
      <c r="B72" s="34" t="s">
        <v>152</v>
      </c>
      <c r="C72" s="35">
        <v>2</v>
      </c>
      <c r="D72" s="34">
        <v>8</v>
      </c>
    </row>
    <row r="73" spans="1:4" ht="12.75">
      <c r="A73" s="35" t="s">
        <v>153</v>
      </c>
      <c r="B73" s="34" t="s">
        <v>247</v>
      </c>
      <c r="C73" s="35">
        <v>217</v>
      </c>
      <c r="D73" s="34">
        <v>13</v>
      </c>
    </row>
    <row r="74" spans="1:4" ht="12.75">
      <c r="A74" s="35" t="s">
        <v>154</v>
      </c>
      <c r="B74" s="34" t="s">
        <v>155</v>
      </c>
      <c r="C74" s="35">
        <v>2</v>
      </c>
      <c r="D74" s="34">
        <v>3</v>
      </c>
    </row>
    <row r="75" spans="1:4" ht="12.75">
      <c r="A75" s="35" t="s">
        <v>156</v>
      </c>
      <c r="B75" s="34" t="s">
        <v>157</v>
      </c>
      <c r="C75" s="35">
        <v>8</v>
      </c>
      <c r="D75" s="34">
        <v>23</v>
      </c>
    </row>
    <row r="76" spans="1:4" ht="12.75">
      <c r="A76" s="35" t="s">
        <v>158</v>
      </c>
      <c r="B76" s="34" t="s">
        <v>159</v>
      </c>
      <c r="C76" s="35">
        <v>1</v>
      </c>
      <c r="D76" s="34">
        <v>9</v>
      </c>
    </row>
    <row r="77" spans="1:4" ht="12.75">
      <c r="A77" s="35" t="s">
        <v>160</v>
      </c>
      <c r="B77" s="34" t="s">
        <v>161</v>
      </c>
      <c r="C77" s="35">
        <v>8</v>
      </c>
      <c r="D77" s="34">
        <v>7</v>
      </c>
    </row>
    <row r="78" spans="1:4" ht="12.75">
      <c r="A78" s="35" t="s">
        <v>162</v>
      </c>
      <c r="B78" s="34" t="s">
        <v>163</v>
      </c>
      <c r="C78" s="35">
        <v>1</v>
      </c>
      <c r="D78" s="34">
        <v>9</v>
      </c>
    </row>
    <row r="79" spans="1:4" ht="12.75">
      <c r="A79" s="35" t="s">
        <v>164</v>
      </c>
      <c r="B79" s="34" t="s">
        <v>165</v>
      </c>
      <c r="C79" s="35">
        <v>17</v>
      </c>
      <c r="D79" s="34">
        <v>21</v>
      </c>
    </row>
    <row r="80" spans="1:4" ht="12.75">
      <c r="A80" s="35" t="s">
        <v>166</v>
      </c>
      <c r="B80" s="34" t="s">
        <v>167</v>
      </c>
      <c r="C80" s="35">
        <v>1</v>
      </c>
      <c r="D80" s="34">
        <v>5</v>
      </c>
    </row>
    <row r="81" spans="1:4" ht="12.75">
      <c r="A81" s="35" t="s">
        <v>168</v>
      </c>
      <c r="B81" s="34" t="s">
        <v>169</v>
      </c>
      <c r="C81" s="35">
        <v>5</v>
      </c>
      <c r="D81" s="34">
        <v>6</v>
      </c>
    </row>
    <row r="82" spans="1:4" ht="12.75">
      <c r="A82" s="35" t="s">
        <v>170</v>
      </c>
      <c r="B82" s="34" t="s">
        <v>171</v>
      </c>
      <c r="C82" s="35">
        <v>4</v>
      </c>
      <c r="D82" s="34">
        <v>4</v>
      </c>
    </row>
    <row r="83" spans="1:4" ht="12.75">
      <c r="A83" s="35" t="s">
        <v>172</v>
      </c>
      <c r="B83" s="34" t="s">
        <v>173</v>
      </c>
      <c r="C83" s="35">
        <v>1</v>
      </c>
      <c r="D83" s="34">
        <v>7</v>
      </c>
    </row>
    <row r="84" spans="1:4" ht="12.75">
      <c r="A84" s="35" t="s">
        <v>174</v>
      </c>
      <c r="B84" s="34" t="s">
        <v>175</v>
      </c>
      <c r="C84" s="35">
        <v>6</v>
      </c>
      <c r="D84" s="34">
        <v>9</v>
      </c>
    </row>
    <row r="85" spans="1:4" ht="12.75">
      <c r="A85" s="35" t="s">
        <v>176</v>
      </c>
      <c r="B85" s="34" t="s">
        <v>177</v>
      </c>
      <c r="C85" s="35">
        <v>4</v>
      </c>
      <c r="D85" s="34">
        <v>5</v>
      </c>
    </row>
    <row r="86" spans="1:4" ht="12.75">
      <c r="A86" s="35" t="s">
        <v>178</v>
      </c>
      <c r="B86" s="34" t="s">
        <v>179</v>
      </c>
      <c r="C86" s="35">
        <v>4</v>
      </c>
      <c r="D86" s="34">
        <v>21</v>
      </c>
    </row>
    <row r="87" spans="1:4" ht="12.75">
      <c r="A87" s="35" t="s">
        <v>180</v>
      </c>
      <c r="B87" s="34" t="s">
        <v>181</v>
      </c>
      <c r="C87" s="35">
        <v>1</v>
      </c>
      <c r="D87" s="34">
        <v>1</v>
      </c>
    </row>
    <row r="88" spans="1:4" ht="12.75">
      <c r="A88" s="35" t="s">
        <v>182</v>
      </c>
      <c r="B88" s="34" t="s">
        <v>183</v>
      </c>
      <c r="C88" s="35">
        <v>6</v>
      </c>
      <c r="D88" s="34">
        <v>1</v>
      </c>
    </row>
    <row r="89" spans="1:4" ht="12.75">
      <c r="A89" s="35" t="s">
        <v>184</v>
      </c>
      <c r="B89" s="34" t="s">
        <v>185</v>
      </c>
      <c r="C89" s="35">
        <v>2</v>
      </c>
      <c r="D89" s="34">
        <v>10</v>
      </c>
    </row>
    <row r="90" spans="1:4" ht="12.75">
      <c r="A90" s="35" t="s">
        <v>186</v>
      </c>
      <c r="B90" s="34" t="s">
        <v>187</v>
      </c>
      <c r="C90" s="35">
        <v>1</v>
      </c>
      <c r="D90" s="34">
        <v>2</v>
      </c>
    </row>
    <row r="91" spans="1:4" ht="12.75">
      <c r="A91" s="35" t="s">
        <v>188</v>
      </c>
      <c r="B91" s="34" t="s">
        <v>189</v>
      </c>
      <c r="C91" s="35">
        <v>1</v>
      </c>
      <c r="D91" s="34">
        <v>24</v>
      </c>
    </row>
    <row r="92" spans="1:4" ht="12.75">
      <c r="A92" s="35" t="s">
        <v>190</v>
      </c>
      <c r="B92" s="34" t="s">
        <v>191</v>
      </c>
      <c r="C92" s="35">
        <v>4</v>
      </c>
      <c r="D92" s="34">
        <v>10</v>
      </c>
    </row>
    <row r="93" spans="1:4" ht="12.75">
      <c r="A93" s="35" t="s">
        <v>192</v>
      </c>
      <c r="B93" s="34" t="s">
        <v>193</v>
      </c>
      <c r="C93" s="35">
        <v>3</v>
      </c>
      <c r="D93" s="34">
        <v>8</v>
      </c>
    </row>
    <row r="94" spans="1:4" ht="12.75">
      <c r="A94" s="35" t="s">
        <v>194</v>
      </c>
      <c r="B94" s="34" t="s">
        <v>195</v>
      </c>
      <c r="C94" s="35">
        <v>2</v>
      </c>
      <c r="D94" s="34">
        <v>24</v>
      </c>
    </row>
    <row r="95" spans="1:4" ht="12.75">
      <c r="A95" s="35" t="s">
        <v>196</v>
      </c>
      <c r="B95" s="34" t="s">
        <v>197</v>
      </c>
      <c r="C95" s="35">
        <v>2</v>
      </c>
      <c r="D95" s="34">
        <v>10</v>
      </c>
    </row>
    <row r="96" spans="1:4" ht="12.75">
      <c r="A96" s="35" t="s">
        <v>198</v>
      </c>
      <c r="B96" s="34" t="s">
        <v>199</v>
      </c>
      <c r="C96" s="35">
        <v>7</v>
      </c>
      <c r="D96" s="34">
        <v>1</v>
      </c>
    </row>
    <row r="97" spans="1:4" ht="12.75">
      <c r="A97" s="35" t="s">
        <v>200</v>
      </c>
      <c r="B97" s="34" t="s">
        <v>201</v>
      </c>
      <c r="C97" s="35">
        <v>5</v>
      </c>
      <c r="D97" s="34">
        <v>11</v>
      </c>
    </row>
    <row r="98" spans="1:4" ht="12.75">
      <c r="A98" s="35" t="s">
        <v>202</v>
      </c>
      <c r="B98" s="34" t="s">
        <v>203</v>
      </c>
      <c r="C98" s="35">
        <v>1</v>
      </c>
      <c r="D98" s="34">
        <v>21</v>
      </c>
    </row>
    <row r="99" spans="1:4" ht="12.75">
      <c r="A99" s="35" t="s">
        <v>204</v>
      </c>
      <c r="B99" s="34" t="s">
        <v>205</v>
      </c>
      <c r="C99" s="35">
        <v>19</v>
      </c>
      <c r="D99" s="34">
        <v>22</v>
      </c>
    </row>
    <row r="100" spans="1:4" ht="12.75">
      <c r="A100" s="35" t="s">
        <v>206</v>
      </c>
      <c r="B100" s="34" t="s">
        <v>207</v>
      </c>
      <c r="C100" s="35">
        <v>3</v>
      </c>
      <c r="D100" s="34">
        <v>10</v>
      </c>
    </row>
    <row r="101" spans="1:4" ht="12.75">
      <c r="A101" s="35" t="s">
        <v>208</v>
      </c>
      <c r="B101" s="34" t="s">
        <v>209</v>
      </c>
      <c r="C101" s="35">
        <v>1</v>
      </c>
      <c r="D101" s="34">
        <v>5</v>
      </c>
    </row>
    <row r="102" spans="1:4" ht="12.75">
      <c r="A102" s="35" t="s">
        <v>210</v>
      </c>
      <c r="B102" s="34" t="s">
        <v>211</v>
      </c>
      <c r="C102" s="35">
        <v>2</v>
      </c>
      <c r="D102" s="34">
        <v>3</v>
      </c>
    </row>
    <row r="103" spans="1:4" ht="12.75">
      <c r="A103" s="35" t="s">
        <v>212</v>
      </c>
      <c r="B103" s="34" t="s">
        <v>213</v>
      </c>
      <c r="C103" s="35">
        <v>4</v>
      </c>
      <c r="D103" s="34">
        <v>3</v>
      </c>
    </row>
    <row r="104" spans="1:4" ht="12.75">
      <c r="A104" s="35" t="s">
        <v>214</v>
      </c>
      <c r="B104" s="34" t="s">
        <v>215</v>
      </c>
      <c r="C104" s="35">
        <v>20</v>
      </c>
      <c r="D104" s="34">
        <v>23</v>
      </c>
    </row>
    <row r="105" spans="1:4" ht="12.75">
      <c r="A105" s="35" t="s">
        <v>216</v>
      </c>
      <c r="B105" s="34" t="s">
        <v>217</v>
      </c>
      <c r="C105" s="35">
        <v>1</v>
      </c>
      <c r="D105" s="34">
        <v>4</v>
      </c>
    </row>
    <row r="106" spans="1:4" ht="12.75">
      <c r="A106" s="35" t="s">
        <v>218</v>
      </c>
      <c r="B106" s="34" t="s">
        <v>219</v>
      </c>
      <c r="C106" s="35">
        <v>2</v>
      </c>
      <c r="D106" s="34">
        <v>10</v>
      </c>
    </row>
    <row r="107" spans="1:4" ht="12.75">
      <c r="A107" s="36" t="s">
        <v>220</v>
      </c>
      <c r="B107" s="37" t="s">
        <v>221</v>
      </c>
      <c r="C107" s="36">
        <v>15</v>
      </c>
      <c r="D107" s="37">
        <v>24</v>
      </c>
    </row>
  </sheetData>
  <sheetProtection/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Aldo</cp:lastModifiedBy>
  <cp:lastPrinted>2013-02-14T11:13:36Z</cp:lastPrinted>
  <dcterms:created xsi:type="dcterms:W3CDTF">1996-11-05T10:16:36Z</dcterms:created>
  <dcterms:modified xsi:type="dcterms:W3CDTF">2013-02-25T18:53:18Z</dcterms:modified>
  <cp:category/>
  <cp:version/>
  <cp:contentType/>
  <cp:contentStatus/>
</cp:coreProperties>
</file>